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tables/table3.xml" ContentType="application/vnd.openxmlformats-officedocument.spreadsheetml.table+xml"/>
  <Override PartName="/xl/pivotTables/pivotTable1.xml" ContentType="application/vnd.openxmlformats-officedocument.spreadsheetml.pivotTab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pivotTables/pivotTable2.xml" ContentType="application/vnd.openxmlformats-officedocument.spreadsheetml.pivotTable+xml"/>
  <Override PartName="/xl/drawings/drawing5.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charts/chart5.xml" ContentType="application/vnd.openxmlformats-officedocument.drawingml.chart+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pivotTables/pivotTable3.xml" ContentType="application/vnd.openxmlformats-officedocument.spreadsheetml.pivotTable+xml"/>
  <Override PartName="/xl/drawings/drawing6.xml" ContentType="application/vnd.openxmlformats-officedocument.drawing+xml"/>
  <Override PartName="/xl/pivotTables/pivotTable4.xml" ContentType="application/vnd.openxmlformats-officedocument.spreadsheetml.pivotTable+xml"/>
  <Override PartName="/xl/pivotTables/pivotTable5.xml" ContentType="application/vnd.openxmlformats-officedocument.spreadsheetml.pivotTable+xml"/>
  <Override PartName="/xl/drawings/drawing7.xml" ContentType="application/vnd.openxmlformats-officedocument.drawing+xml"/>
  <Override PartName="/xl/slicers/slicer1.xml" ContentType="application/vnd.ms-excel.slicer+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Documents\"/>
    </mc:Choice>
  </mc:AlternateContent>
  <bookViews>
    <workbookView xWindow="0" yWindow="0" windowWidth="19200" windowHeight="8300" firstSheet="4" activeTab="5"/>
  </bookViews>
  <sheets>
    <sheet name="Documentation" sheetId="11" r:id="rId1"/>
    <sheet name="Plans" sheetId="3" r:id="rId2"/>
    <sheet name="Customers" sheetId="12" r:id="rId3"/>
    <sheet name="Payment by State Pivot" sheetId="22" r:id="rId4"/>
    <sheet name="Customers Pivot" sheetId="23" r:id="rId5"/>
    <sheet name="Orders" sheetId="13" r:id="rId6"/>
    <sheet name="Customers by Plan" sheetId="15" r:id="rId7"/>
    <sheet name="Sales Pivot" sheetId="20" r:id="rId8"/>
    <sheet name="Location Pivot" sheetId="21" r:id="rId9"/>
  </sheets>
  <definedNames>
    <definedName name="__IntlFixup" hidden="1">TRUE</definedName>
    <definedName name="__IntlFixupTable" localSheetId="2" hidden="1">#REF!</definedName>
    <definedName name="__IntlFixupTable" hidden="1">#REF!</definedName>
    <definedName name="_Order1" hidden="1">0</definedName>
    <definedName name="_xlchart.0" hidden="1">Orders!$G$4:$I$15</definedName>
    <definedName name="_xlchart.1" hidden="1">Orders!$J$3</definedName>
    <definedName name="_xlchart.2" hidden="1">Orders!$J$4:$J$15</definedName>
    <definedName name="AA.Report.Files" localSheetId="2" hidden="1">#REF!</definedName>
    <definedName name="AA.Report.Files" hidden="1">#REF!</definedName>
    <definedName name="AA.Reports.Available" localSheetId="2" hidden="1">#REF!</definedName>
    <definedName name="AA.Reports.Available" hidden="1">#REF!</definedName>
    <definedName name="Database.File" localSheetId="2" hidden="1">#REF!</definedName>
    <definedName name="Database.File" hidden="1">#REF!</definedName>
    <definedName name="File.Type" localSheetId="2" hidden="1">#REF!</definedName>
    <definedName name="File.Type" hidden="1">#REF!</definedName>
    <definedName name="File.Type2" localSheetId="2" hidden="1">#REF!</definedName>
    <definedName name="File.Type2" hidden="1">#REF!</definedName>
    <definedName name="HTML_CodePage" hidden="1">1252</definedName>
    <definedName name="HTML_Control" localSheetId="2" hidden="1">{"'Leverage'!$B$2:$M$418"}</definedName>
    <definedName name="HTML_Control" localSheetId="1" hidden="1">{"'Leverage'!$B$2:$M$418"}</definedName>
    <definedName name="HTML_Description" hidden="1">""</definedName>
    <definedName name="HTML_Email" hidden="1">""</definedName>
    <definedName name="HTML_Header" hidden="1">"Leverage"</definedName>
    <definedName name="HTML_LastUpdate" hidden="1">"8/21/00"</definedName>
    <definedName name="HTML_LineAfter" hidden="1">FALSE</definedName>
    <definedName name="HTML_LineBefore" hidden="1">FALSE</definedName>
    <definedName name="HTML_Name" hidden="1">"Frank Vickers"</definedName>
    <definedName name="HTML_OBDlg2" hidden="1">TRUE</definedName>
    <definedName name="HTML_OBDlg4" hidden="1">TRUE</definedName>
    <definedName name="HTML_OS" hidden="1">0</definedName>
    <definedName name="HTML_PathFile" hidden="1">"C:\my documents\lever.htm"</definedName>
    <definedName name="HTML_Title" hidden="1">"leverage"</definedName>
    <definedName name="ProductPricing">#REF!</definedName>
    <definedName name="s" localSheetId="2" hidden="1">#REF!</definedName>
    <definedName name="s" hidden="1">#REF!</definedName>
    <definedName name="Show.Acct.Update.Warning" localSheetId="2" hidden="1">#REF!</definedName>
    <definedName name="Show.Acct.Update.Warning" hidden="1">#REF!</definedName>
    <definedName name="Show.MDB.Update.Warning" localSheetId="2" hidden="1">#REF!</definedName>
    <definedName name="Show.MDB.Update.Warning" hidden="1">#REF!</definedName>
    <definedName name="Slicer_Plan_Type">#N/A</definedName>
    <definedName name="Web_Control" hidden="1">{"'Leverage'!$B$2:$M$418"}</definedName>
  </definedNames>
  <calcPr calcId="162913"/>
  <pivotCaches>
    <pivotCache cacheId="4" r:id="rId10"/>
    <pivotCache cacheId="5" r:id="rId11"/>
    <pivotCache cacheId="6" r:id="rId12"/>
    <pivotCache cacheId="7" r:id="rId13"/>
  </pivotCaches>
  <fileRecoveryPr repairLoad="1"/>
  <extLst>
    <ext xmlns:x14="http://schemas.microsoft.com/office/spreadsheetml/2009/9/main" uri="{BBE1A952-AA13-448e-AADC-164F8A28A991}">
      <x14:slicerCaches>
        <x14:slicerCache r:id="rId14"/>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6" i="12" l="1"/>
  <c r="F7" i="12"/>
  <c r="F8" i="12"/>
  <c r="F9" i="12"/>
  <c r="F10" i="12"/>
  <c r="F11" i="12"/>
  <c r="F12" i="12"/>
  <c r="F13" i="12"/>
  <c r="F14" i="12"/>
  <c r="F15" i="12"/>
  <c r="F16" i="12"/>
  <c r="F17" i="12"/>
  <c r="F18" i="12"/>
  <c r="F19" i="12"/>
  <c r="F20" i="12"/>
  <c r="F21" i="12"/>
  <c r="F22" i="12"/>
  <c r="F23" i="12"/>
  <c r="F24" i="12"/>
  <c r="F25" i="12"/>
  <c r="F26" i="12"/>
  <c r="F27" i="12"/>
  <c r="F28" i="12"/>
  <c r="F29" i="12"/>
  <c r="F30" i="12"/>
  <c r="F31" i="12"/>
  <c r="F5" i="12"/>
  <c r="E6" i="12"/>
  <c r="E7" i="12"/>
  <c r="E8" i="12"/>
  <c r="E9" i="12"/>
  <c r="E10" i="12"/>
  <c r="E11" i="12"/>
  <c r="E12" i="12"/>
  <c r="E13" i="12"/>
  <c r="E14" i="12"/>
  <c r="E15" i="12"/>
  <c r="E16" i="12"/>
  <c r="E17" i="12"/>
  <c r="E18" i="12"/>
  <c r="E19" i="12"/>
  <c r="E20" i="12"/>
  <c r="E21" i="12"/>
  <c r="E22" i="12"/>
  <c r="E23" i="12"/>
  <c r="E24" i="12"/>
  <c r="E25" i="12"/>
  <c r="E26" i="12"/>
  <c r="E27" i="12"/>
  <c r="E28" i="12"/>
  <c r="E29" i="12"/>
  <c r="E30" i="12"/>
  <c r="E31" i="12"/>
  <c r="E5" i="12"/>
  <c r="E5" i="3" l="1"/>
  <c r="E6" i="3"/>
  <c r="H5" i="12" s="1"/>
  <c r="E7" i="3"/>
  <c r="E8" i="3"/>
  <c r="E9" i="3"/>
  <c r="E10" i="3"/>
  <c r="E11" i="3"/>
  <c r="H13" i="12" s="1"/>
  <c r="E12" i="3"/>
  <c r="H28" i="12" s="1"/>
  <c r="E13" i="3"/>
  <c r="E14" i="3"/>
  <c r="H24" i="12" s="1"/>
  <c r="E15" i="3"/>
  <c r="E16" i="3"/>
  <c r="H7" i="12" l="1"/>
  <c r="H27" i="12"/>
  <c r="H12" i="12"/>
  <c r="H21" i="12"/>
  <c r="H6" i="12"/>
  <c r="H22" i="12"/>
  <c r="H17" i="12"/>
  <c r="H26" i="12"/>
  <c r="H29" i="12"/>
  <c r="H14" i="12"/>
  <c r="H19" i="12"/>
  <c r="H9" i="12"/>
  <c r="H25" i="12"/>
  <c r="H30" i="12"/>
  <c r="H15" i="12"/>
  <c r="H31" i="12"/>
  <c r="H8" i="12"/>
  <c r="H11" i="12"/>
  <c r="H20" i="12"/>
  <c r="H23" i="12"/>
  <c r="H16" i="12"/>
  <c r="H18" i="12"/>
  <c r="H10" i="12"/>
</calcChain>
</file>

<file path=xl/sharedStrings.xml><?xml version="1.0" encoding="utf-8"?>
<sst xmlns="http://schemas.openxmlformats.org/spreadsheetml/2006/main" count="304" uniqueCount="143">
  <si>
    <t>Note: Do not edit this sheet. If your name does not appear in cell B6, please download a new copy of the file from the SAM website.</t>
  </si>
  <si>
    <t>Merissa Galaviz</t>
  </si>
  <si>
    <t>Author:</t>
  </si>
  <si>
    <t>Customer</t>
  </si>
  <si>
    <t>Grand Total</t>
  </si>
  <si>
    <t>Jan</t>
  </si>
  <si>
    <t>Feb</t>
  </si>
  <si>
    <t>Mar</t>
  </si>
  <si>
    <t>Apr</t>
  </si>
  <si>
    <t>May</t>
  </si>
  <si>
    <t>Jun</t>
  </si>
  <si>
    <t>Jul</t>
  </si>
  <si>
    <t>Aug</t>
  </si>
  <si>
    <t>Sep</t>
  </si>
  <si>
    <t>Oct</t>
  </si>
  <si>
    <t>Nov</t>
  </si>
  <si>
    <t>Dec</t>
  </si>
  <si>
    <t>Column Labels</t>
  </si>
  <si>
    <t>Row Labels</t>
  </si>
  <si>
    <t>Eastern Mobile</t>
  </si>
  <si>
    <t>Mobile Phone Plans</t>
  </si>
  <si>
    <t>Plan ID</t>
  </si>
  <si>
    <t>Plan Type</t>
  </si>
  <si>
    <t># of Lines</t>
  </si>
  <si>
    <t>Total Cost</t>
  </si>
  <si>
    <t>Q1 Sales</t>
  </si>
  <si>
    <t>Q2 Sales</t>
  </si>
  <si>
    <t>Family</t>
  </si>
  <si>
    <t>Basic</t>
  </si>
  <si>
    <t>Unlimited</t>
  </si>
  <si>
    <t>Single</t>
  </si>
  <si>
    <t>International</t>
  </si>
  <si>
    <t>BA1</t>
  </si>
  <si>
    <t>BA2</t>
  </si>
  <si>
    <t>FA1</t>
  </si>
  <si>
    <t>FA2</t>
  </si>
  <si>
    <t>FA3</t>
  </si>
  <si>
    <t>IN1</t>
  </si>
  <si>
    <t>IN2</t>
  </si>
  <si>
    <t>SI1</t>
  </si>
  <si>
    <t>UN1</t>
  </si>
  <si>
    <t>UN2</t>
  </si>
  <si>
    <t>UN3</t>
  </si>
  <si>
    <t>BA3</t>
  </si>
  <si>
    <t>Month</t>
  </si>
  <si>
    <t>Plans Sold</t>
  </si>
  <si>
    <t>Amount</t>
  </si>
  <si>
    <t>Cost / Line</t>
  </si>
  <si>
    <t>Cust ID</t>
  </si>
  <si>
    <t>Order ID</t>
  </si>
  <si>
    <t>Bins</t>
  </si>
  <si>
    <t>Mobile Device Orders</t>
  </si>
  <si>
    <t>10-220</t>
  </si>
  <si>
    <t>10-237</t>
  </si>
  <si>
    <t>10-882</t>
  </si>
  <si>
    <t>11-098</t>
  </si>
  <si>
    <t>10-553</t>
  </si>
  <si>
    <t>11-721</t>
  </si>
  <si>
    <t>12-171</t>
  </si>
  <si>
    <t>11-633</t>
  </si>
  <si>
    <t>10-499</t>
  </si>
  <si>
    <t>12-764</t>
  </si>
  <si>
    <t>11-882</t>
  </si>
  <si>
    <t>12-504</t>
  </si>
  <si>
    <t>10-221</t>
  </si>
  <si>
    <t>10-337</t>
  </si>
  <si>
    <t>11-599</t>
  </si>
  <si>
    <t>10-663</t>
  </si>
  <si>
    <t>11-054</t>
  </si>
  <si>
    <t>11-366</t>
  </si>
  <si>
    <t>12-076</t>
  </si>
  <si>
    <t>12-754</t>
  </si>
  <si>
    <t>10-112</t>
  </si>
  <si>
    <t>11-037</t>
  </si>
  <si>
    <t>11-364</t>
  </si>
  <si>
    <t>Mobile Device Deliveries</t>
  </si>
  <si>
    <t>Days</t>
  </si>
  <si>
    <t>Type</t>
  </si>
  <si>
    <t>Model</t>
  </si>
  <si>
    <t>Sales</t>
  </si>
  <si>
    <t>Phone</t>
  </si>
  <si>
    <t>Smartphone</t>
  </si>
  <si>
    <t>Category</t>
  </si>
  <si>
    <t>Voice phone</t>
  </si>
  <si>
    <t>Tablet</t>
  </si>
  <si>
    <t>Mini</t>
  </si>
  <si>
    <t>Standard</t>
  </si>
  <si>
    <t>Hybrid</t>
  </si>
  <si>
    <t>Wearable</t>
  </si>
  <si>
    <t>Activity tracker</t>
  </si>
  <si>
    <t>Watch</t>
  </si>
  <si>
    <t>Large</t>
  </si>
  <si>
    <t>Flip</t>
  </si>
  <si>
    <t>Slate</t>
  </si>
  <si>
    <t>Fitness</t>
  </si>
  <si>
    <t>Health</t>
  </si>
  <si>
    <t>Rugged</t>
  </si>
  <si>
    <t>Mobile Phone Customers</t>
  </si>
  <si>
    <t>Years</t>
  </si>
  <si>
    <t>State</t>
  </si>
  <si>
    <t>Order Location</t>
  </si>
  <si>
    <t>DC</t>
  </si>
  <si>
    <t>DE</t>
  </si>
  <si>
    <t>VA</t>
  </si>
  <si>
    <t>NC</t>
  </si>
  <si>
    <t>MD</t>
  </si>
  <si>
    <t>Online</t>
  </si>
  <si>
    <t>Phone store</t>
  </si>
  <si>
    <t>EM store</t>
  </si>
  <si>
    <t>Payment</t>
  </si>
  <si>
    <t>Sum of Payment</t>
  </si>
  <si>
    <t># of Customers</t>
  </si>
  <si>
    <t>Total Payments</t>
  </si>
  <si>
    <t>Total Q1 Sales</t>
  </si>
  <si>
    <t>Total Q2 Sales</t>
  </si>
  <si>
    <t>ANALYZE DATA WITH CHARTS AND PIVOTTABLES</t>
  </si>
  <si>
    <t>2021 Advertising</t>
  </si>
  <si>
    <t>Basic Total</t>
  </si>
  <si>
    <t>Family Total</t>
  </si>
  <si>
    <t>International Total</t>
  </si>
  <si>
    <t>Single Total</t>
  </si>
  <si>
    <t>Unlimited Total</t>
  </si>
  <si>
    <r>
      <rPr>
        <b/>
        <sz val="10"/>
        <color theme="0"/>
        <rFont val="Century Gothic"/>
        <family val="2"/>
      </rPr>
      <t>Shelly Cashman Excel 2019</t>
    </r>
    <r>
      <rPr>
        <sz val="10"/>
        <color theme="0"/>
        <rFont val="Century Gothic"/>
        <family val="2"/>
      </rPr>
      <t xml:space="preserve"> | Module 8: SAM Project 1a</t>
    </r>
  </si>
  <si>
    <t>Sum of Years</t>
  </si>
  <si>
    <t>Average of Payment</t>
  </si>
  <si>
    <t>Total Payment</t>
  </si>
  <si>
    <t/>
  </si>
  <si>
    <t>Bin</t>
  </si>
  <si>
    <t>More</t>
  </si>
  <si>
    <t>Frequency</t>
  </si>
  <si>
    <t>Cumulative %</t>
  </si>
  <si>
    <t>BA2 Total</t>
  </si>
  <si>
    <t>BA3 Total</t>
  </si>
  <si>
    <t>FA1 Total</t>
  </si>
  <si>
    <t>FA2 Total</t>
  </si>
  <si>
    <t>FA3 Total</t>
  </si>
  <si>
    <t>IN1 Total</t>
  </si>
  <si>
    <t>IN2 Total</t>
  </si>
  <si>
    <t>SI1 Total</t>
  </si>
  <si>
    <t>UN1 Total</t>
  </si>
  <si>
    <t>UN2 Total</t>
  </si>
  <si>
    <t>UN3 Total</t>
  </si>
  <si>
    <t>+/- Q1 to 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</si>
</sst>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quot;#,##0.00"/>
    <numFmt numFmtId="165" formatCode="&quot;$&quot;#,##0"/>
    <numFmt numFmtId="166" formatCode="_(&quot;$&quot;* #,##0_);_(&quot;$&quot;* \(#,##0\);_(&quot;$&quot;* &quot;-&quot;??_);_(@_)"/>
  </numFmts>
  <fonts count="19" x14ac:knownFonts="1">
    <font>
      <sz val="11"/>
      <color theme="1"/>
      <name val="Trebuchet MS"/>
      <family val="2"/>
      <scheme val="minor"/>
    </font>
    <font>
      <sz val="11"/>
      <color theme="1"/>
      <name val="Trebuchet MS"/>
      <family val="2"/>
      <scheme val="minor"/>
    </font>
    <font>
      <sz val="11"/>
      <color theme="0"/>
      <name val="Trebuchet MS"/>
      <family val="2"/>
      <scheme val="minor"/>
    </font>
    <font>
      <sz val="10"/>
      <name val="Arial"/>
      <family val="2"/>
    </font>
    <font>
      <i/>
      <sz val="10"/>
      <name val="Century Gothic"/>
      <family val="2"/>
    </font>
    <font>
      <sz val="10"/>
      <name val="Century Gothic"/>
      <family val="2"/>
    </font>
    <font>
      <i/>
      <sz val="10"/>
      <color rgb="FFCC6600"/>
      <name val="Century Gothic"/>
      <family val="2"/>
    </font>
    <font>
      <sz val="11"/>
      <color rgb="FF000000"/>
      <name val="Century Gothic"/>
      <family val="2"/>
    </font>
    <font>
      <sz val="10"/>
      <color rgb="FF0070C0"/>
      <name val="Century Gothic"/>
      <family val="2"/>
    </font>
    <font>
      <sz val="28"/>
      <color rgb="FF0070C0"/>
      <name val="Century Gothic"/>
      <family val="2"/>
    </font>
    <font>
      <sz val="14"/>
      <color theme="0"/>
      <name val="Trebuchet MS"/>
      <family val="2"/>
      <scheme val="minor"/>
    </font>
    <font>
      <sz val="16"/>
      <color theme="0"/>
      <name val="Trebuchet MS"/>
      <family val="2"/>
      <scheme val="minor"/>
    </font>
    <font>
      <sz val="10"/>
      <color theme="0"/>
      <name val="Century Gothic"/>
      <family val="2"/>
    </font>
    <font>
      <b/>
      <sz val="10"/>
      <color theme="0"/>
      <name val="Century Gothic"/>
      <family val="2"/>
    </font>
    <font>
      <sz val="11"/>
      <color rgb="FF4B4C4C"/>
      <name val="Century Gothic"/>
      <family val="2"/>
    </font>
    <font>
      <sz val="18"/>
      <color theme="3"/>
      <name val="Trebuchet MS"/>
      <family val="2"/>
      <scheme val="major"/>
    </font>
    <font>
      <b/>
      <sz val="11"/>
      <color theme="0"/>
      <name val="Trebuchet MS"/>
      <family val="2"/>
      <scheme val="minor"/>
    </font>
    <font>
      <sz val="11"/>
      <color theme="1" tint="0.14999847407452621"/>
      <name val="Trebuchet MS"/>
      <family val="2"/>
      <scheme val="minor"/>
    </font>
    <font>
      <i/>
      <sz val="11"/>
      <color theme="1"/>
      <name val="Trebuchet MS"/>
      <family val="2"/>
      <scheme val="minor"/>
    </font>
  </fonts>
  <fills count="9">
    <fill>
      <patternFill patternType="none"/>
    </fill>
    <fill>
      <patternFill patternType="gray125"/>
    </fill>
    <fill>
      <patternFill patternType="solid">
        <fgColor theme="4"/>
      </patternFill>
    </fill>
    <fill>
      <patternFill patternType="solid">
        <fgColor theme="5"/>
      </patternFill>
    </fill>
    <fill>
      <patternFill patternType="solid">
        <fgColor theme="0"/>
        <bgColor indexed="64"/>
      </patternFill>
    </fill>
    <fill>
      <patternFill patternType="solid">
        <fgColor theme="0"/>
        <bgColor theme="0"/>
      </patternFill>
    </fill>
    <fill>
      <patternFill patternType="solid">
        <fgColor rgb="FFE34601"/>
        <bgColor indexed="64"/>
      </patternFill>
    </fill>
    <fill>
      <patternFill patternType="solid">
        <fgColor theme="6" tint="0.79998168889431442"/>
        <bgColor theme="6" tint="0.79998168889431442"/>
      </patternFill>
    </fill>
    <fill>
      <patternFill patternType="solid">
        <fgColor theme="7"/>
        <bgColor indexed="64"/>
      </patternFill>
    </fill>
  </fills>
  <borders count="12">
    <border>
      <left/>
      <right/>
      <top/>
      <bottom/>
      <diagonal/>
    </border>
    <border>
      <left/>
      <right style="thick">
        <color rgb="FF93A5B2"/>
      </right>
      <top/>
      <bottom style="thick">
        <color rgb="FF93A5B2"/>
      </bottom>
      <diagonal/>
    </border>
    <border>
      <left/>
      <right/>
      <top/>
      <bottom style="thick">
        <color rgb="FF93A5B2"/>
      </bottom>
      <diagonal/>
    </border>
    <border>
      <left/>
      <right style="thick">
        <color rgb="FF93A5B2"/>
      </right>
      <top/>
      <bottom/>
      <diagonal/>
    </border>
    <border>
      <left/>
      <right/>
      <top/>
      <bottom style="thin">
        <color rgb="FF93A5B2"/>
      </bottom>
      <diagonal/>
    </border>
    <border>
      <left/>
      <right/>
      <top/>
      <bottom style="thin">
        <color rgb="FFE34601"/>
      </bottom>
      <diagonal/>
    </border>
    <border>
      <left/>
      <right style="thick">
        <color rgb="FF93A5B2"/>
      </right>
      <top/>
      <bottom style="thin">
        <color rgb="FFE34601"/>
      </bottom>
      <diagonal/>
    </border>
    <border>
      <left/>
      <right/>
      <top/>
      <bottom style="thin">
        <color theme="6" tint="0.39997558519241921"/>
      </bottom>
      <diagonal/>
    </border>
    <border>
      <left style="thin">
        <color theme="6" tint="0.39997558519241921"/>
      </left>
      <right/>
      <top/>
      <bottom style="thin">
        <color theme="6" tint="0.39997558519241921"/>
      </bottom>
      <diagonal/>
    </border>
    <border>
      <left style="thin">
        <color theme="6" tint="0.39994506668294322"/>
      </left>
      <right style="thin">
        <color theme="6" tint="0.39994506668294322"/>
      </right>
      <top style="thin">
        <color theme="6" tint="0.39997558519241921"/>
      </top>
      <bottom style="thin">
        <color theme="6" tint="0.39997558519241921"/>
      </bottom>
      <diagonal/>
    </border>
    <border>
      <left/>
      <right/>
      <top/>
      <bottom style="medium">
        <color indexed="64"/>
      </bottom>
      <diagonal/>
    </border>
    <border>
      <left/>
      <right/>
      <top style="medium">
        <color indexed="64"/>
      </top>
      <bottom style="thin">
        <color indexed="64"/>
      </bottom>
      <diagonal/>
    </border>
  </borders>
  <cellStyleXfs count="9">
    <xf numFmtId="0" fontId="0" fillId="0" borderId="0"/>
    <xf numFmtId="9" fontId="1"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3" fillId="0" borderId="0"/>
    <xf numFmtId="0" fontId="7" fillId="4" borderId="0">
      <alignment vertical="top" wrapText="1"/>
    </xf>
    <xf numFmtId="0" fontId="9" fillId="4" borderId="0">
      <alignment vertical="top" wrapText="1"/>
    </xf>
    <xf numFmtId="0" fontId="7" fillId="4" borderId="0">
      <alignment vertical="top" wrapText="1"/>
    </xf>
    <xf numFmtId="0" fontId="15" fillId="0" borderId="0" applyNumberFormat="0" applyFill="0" applyBorder="0" applyAlignment="0" applyProtection="0"/>
  </cellStyleXfs>
  <cellXfs count="54">
    <xf numFmtId="0" fontId="0" fillId="0" borderId="0" xfId="0"/>
    <xf numFmtId="0" fontId="3" fillId="0" borderId="0" xfId="4" applyFill="1"/>
    <xf numFmtId="0" fontId="5" fillId="4" borderId="3" xfId="4" applyFont="1" applyFill="1" applyBorder="1" applyAlignment="1">
      <alignment horizontal="left"/>
    </xf>
    <xf numFmtId="0" fontId="5" fillId="4" borderId="0" xfId="4" applyFont="1" applyFill="1" applyBorder="1" applyAlignment="1">
      <alignment horizontal="left"/>
    </xf>
    <xf numFmtId="0" fontId="6" fillId="5" borderId="4" xfId="4" applyFont="1" applyFill="1" applyBorder="1" applyAlignment="1">
      <alignment horizontal="left"/>
    </xf>
    <xf numFmtId="0" fontId="5" fillId="4" borderId="0" xfId="4" applyFont="1" applyFill="1" applyBorder="1" applyAlignment="1">
      <alignment horizontal="right"/>
    </xf>
    <xf numFmtId="0" fontId="3" fillId="0" borderId="0" xfId="4" applyFill="1" applyAlignment="1">
      <alignment wrapText="1"/>
    </xf>
    <xf numFmtId="0" fontId="8" fillId="4" borderId="3" xfId="4" applyFont="1" applyFill="1" applyBorder="1" applyAlignment="1">
      <alignment horizontal="left" wrapText="1"/>
    </xf>
    <xf numFmtId="0" fontId="10" fillId="0" borderId="0" xfId="2" applyFont="1" applyFill="1" applyBorder="1" applyAlignment="1">
      <alignment vertical="center"/>
    </xf>
    <xf numFmtId="0" fontId="0" fillId="0" borderId="0" xfId="0" applyNumberFormat="1"/>
    <xf numFmtId="0" fontId="0" fillId="0" borderId="0" xfId="0" applyAlignment="1">
      <alignment horizontal="left"/>
    </xf>
    <xf numFmtId="0" fontId="0" fillId="0" borderId="0" xfId="0" pivotButton="1"/>
    <xf numFmtId="0" fontId="12" fillId="6" borderId="5" xfId="4" applyFont="1" applyFill="1" applyBorder="1" applyAlignment="1">
      <alignment vertical="center"/>
    </xf>
    <xf numFmtId="0" fontId="5" fillId="6" borderId="6" xfId="4" applyFont="1" applyFill="1" applyBorder="1" applyAlignment="1">
      <alignment horizontal="left"/>
    </xf>
    <xf numFmtId="0" fontId="5" fillId="0" borderId="0" xfId="4" applyFont="1" applyFill="1" applyBorder="1" applyAlignment="1">
      <alignment vertical="center"/>
    </xf>
    <xf numFmtId="0" fontId="9" fillId="4" borderId="0" xfId="6" applyBorder="1" applyAlignment="1">
      <alignment horizontal="left" vertical="top" wrapText="1"/>
    </xf>
    <xf numFmtId="0" fontId="14" fillId="4" borderId="0" xfId="5" applyFont="1" applyBorder="1" applyAlignment="1">
      <alignment horizontal="left" vertical="top" wrapText="1"/>
    </xf>
    <xf numFmtId="0" fontId="0" fillId="0" borderId="0" xfId="0" applyAlignment="1">
      <alignment horizontal="center"/>
    </xf>
    <xf numFmtId="0" fontId="17" fillId="0" borderId="0" xfId="0" applyFont="1" applyAlignment="1">
      <alignment horizontal="center"/>
    </xf>
    <xf numFmtId="0" fontId="17" fillId="0" borderId="0" xfId="0" applyFont="1"/>
    <xf numFmtId="164" fontId="17" fillId="0" borderId="0" xfId="0" applyNumberFormat="1" applyFont="1"/>
    <xf numFmtId="0" fontId="2" fillId="8" borderId="0" xfId="0" applyFont="1" applyFill="1" applyBorder="1" applyAlignment="1">
      <alignment horizontal="center"/>
    </xf>
    <xf numFmtId="165" fontId="17" fillId="0" borderId="0" xfId="0" applyNumberFormat="1" applyFont="1" applyAlignment="1">
      <alignment horizontal="center"/>
    </xf>
    <xf numFmtId="165" fontId="17" fillId="0" borderId="0" xfId="0" applyNumberFormat="1" applyFont="1"/>
    <xf numFmtId="2" fontId="0" fillId="0" borderId="0" xfId="0" applyNumberFormat="1"/>
    <xf numFmtId="0" fontId="16" fillId="8" borderId="7" xfId="0" applyFont="1" applyFill="1" applyBorder="1" applyAlignment="1">
      <alignment horizontal="center"/>
    </xf>
    <xf numFmtId="0" fontId="16" fillId="8" borderId="8" xfId="0" applyFont="1" applyFill="1" applyBorder="1" applyAlignment="1">
      <alignment horizontal="center"/>
    </xf>
    <xf numFmtId="0" fontId="16" fillId="8" borderId="9" xfId="0" applyFont="1" applyFill="1" applyBorder="1" applyAlignment="1">
      <alignment horizontal="center"/>
    </xf>
    <xf numFmtId="0" fontId="0" fillId="7" borderId="9" xfId="0" applyFont="1" applyFill="1" applyBorder="1" applyAlignment="1">
      <alignment horizontal="center"/>
    </xf>
    <xf numFmtId="0" fontId="0" fillId="0" borderId="9" xfId="0" applyFont="1" applyBorder="1" applyAlignment="1">
      <alignment horizontal="center"/>
    </xf>
    <xf numFmtId="165" fontId="0" fillId="0" borderId="0" xfId="0" applyNumberFormat="1"/>
    <xf numFmtId="1" fontId="17" fillId="0" borderId="0" xfId="0" applyNumberFormat="1" applyFont="1" applyAlignment="1">
      <alignment horizontal="center"/>
    </xf>
    <xf numFmtId="14" fontId="17" fillId="0" borderId="0" xfId="0" applyNumberFormat="1" applyFont="1" applyAlignment="1">
      <alignment horizontal="center"/>
    </xf>
    <xf numFmtId="164" fontId="17" fillId="0" borderId="0" xfId="0" applyNumberFormat="1" applyFont="1" applyAlignment="1">
      <alignment horizontal="left"/>
    </xf>
    <xf numFmtId="164" fontId="17" fillId="0" borderId="0" xfId="1" applyNumberFormat="1" applyFont="1"/>
    <xf numFmtId="0" fontId="0" fillId="0" borderId="0" xfId="0" pivotButton="1" applyAlignment="1">
      <alignment horizontal="center"/>
    </xf>
    <xf numFmtId="0" fontId="0" fillId="0" borderId="0" xfId="0" applyAlignment="1">
      <alignment horizontal="left" indent="1"/>
    </xf>
    <xf numFmtId="0" fontId="0" fillId="0" borderId="0" xfId="0" applyAlignment="1">
      <alignment horizontal="center"/>
    </xf>
    <xf numFmtId="166" fontId="0" fillId="0" borderId="0" xfId="0" applyNumberFormat="1"/>
    <xf numFmtId="0" fontId="0" fillId="0" borderId="0" xfId="0" applyNumberFormat="1" applyFill="1" applyBorder="1" applyAlignment="1"/>
    <xf numFmtId="0" fontId="0" fillId="0" borderId="0" xfId="0" applyFill="1" applyBorder="1" applyAlignment="1"/>
    <xf numFmtId="0" fontId="0" fillId="0" borderId="10" xfId="0" applyFill="1" applyBorder="1" applyAlignment="1"/>
    <xf numFmtId="0" fontId="18" fillId="0" borderId="11" xfId="0" applyFont="1" applyFill="1" applyBorder="1" applyAlignment="1">
      <alignment horizontal="center"/>
    </xf>
    <xf numFmtId="10" fontId="0" fillId="0" borderId="0" xfId="0" applyNumberFormat="1"/>
    <xf numFmtId="10" fontId="0" fillId="0" borderId="0" xfId="0" applyNumberFormat="1" applyFill="1" applyBorder="1" applyAlignment="1"/>
    <xf numFmtId="10" fontId="0" fillId="0" borderId="10" xfId="0" applyNumberFormat="1" applyFill="1" applyBorder="1" applyAlignment="1"/>
    <xf numFmtId="0" fontId="4" fillId="4" borderId="0" xfId="4" applyFont="1" applyFill="1" applyBorder="1" applyAlignment="1">
      <alignment horizontal="center" vertical="center" wrapText="1"/>
    </xf>
    <xf numFmtId="0" fontId="4" fillId="4" borderId="3" xfId="4" applyFont="1" applyFill="1" applyBorder="1" applyAlignment="1">
      <alignment horizontal="center" vertical="center" wrapText="1"/>
    </xf>
    <xf numFmtId="0" fontId="4" fillId="4" borderId="2" xfId="4" applyFont="1" applyFill="1" applyBorder="1" applyAlignment="1">
      <alignment horizontal="center" vertical="center" wrapText="1"/>
    </xf>
    <xf numFmtId="0" fontId="4" fillId="4" borderId="1" xfId="4" applyFont="1" applyFill="1" applyBorder="1" applyAlignment="1">
      <alignment horizontal="center" vertical="center" wrapText="1"/>
    </xf>
    <xf numFmtId="0" fontId="11" fillId="8" borderId="0" xfId="3" applyFont="1" applyFill="1" applyBorder="1" applyAlignment="1">
      <alignment horizontal="center" vertical="center"/>
    </xf>
    <xf numFmtId="0" fontId="15" fillId="0" borderId="0" xfId="8" applyAlignment="1">
      <alignment horizontal="center" vertical="center"/>
    </xf>
    <xf numFmtId="0" fontId="0" fillId="0" borderId="0" xfId="0" applyAlignment="1">
      <alignment horizontal="center"/>
    </xf>
    <xf numFmtId="0" fontId="11" fillId="8" borderId="7" xfId="3" applyFont="1" applyFill="1" applyBorder="1" applyAlignment="1">
      <alignment horizontal="center" vertical="center"/>
    </xf>
  </cellXfs>
  <cellStyles count="9">
    <cellStyle name="Accent1" xfId="2" builtinId="29"/>
    <cellStyle name="Accent2" xfId="3" builtinId="33"/>
    <cellStyle name="Normal" xfId="0" builtinId="0"/>
    <cellStyle name="Normal 2 2" xfId="4"/>
    <cellStyle name="Percent" xfId="1" builtinId="5"/>
    <cellStyle name="Project Header" xfId="7"/>
    <cellStyle name="Student Name" xfId="6"/>
    <cellStyle name="Submission" xfId="5"/>
    <cellStyle name="Title" xfId="8" builtinId="15"/>
  </cellStyles>
  <dxfs count="41">
    <dxf>
      <alignment horizontal="center" readingOrder="0"/>
    </dxf>
    <dxf>
      <alignment horizontal="center" readingOrder="0"/>
    </dxf>
    <dxf>
      <numFmt numFmtId="165" formatCode="&quot;$&quot;#,##0"/>
    </dxf>
    <dxf>
      <numFmt numFmtId="165" formatCode="&quot;$&quot;#,##0"/>
    </dxf>
    <dxf>
      <border outline="0">
        <top style="thin">
          <color theme="6" tint="0.39997558519241921"/>
        </top>
      </border>
    </dxf>
    <dxf>
      <border outline="0">
        <bottom style="thin">
          <color theme="6" tint="0.39997558519241921"/>
        </bottom>
      </border>
    </dxf>
    <dxf>
      <font>
        <b/>
        <i val="0"/>
        <strike val="0"/>
        <condense val="0"/>
        <extend val="0"/>
        <outline val="0"/>
        <shadow val="0"/>
        <u val="none"/>
        <vertAlign val="baseline"/>
        <sz val="11"/>
        <color theme="0"/>
        <name val="Trebuchet MS"/>
        <scheme val="minor"/>
      </font>
      <fill>
        <patternFill patternType="solid">
          <fgColor indexed="64"/>
          <bgColor theme="7"/>
        </patternFill>
      </fill>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border outline="0">
        <top style="thin">
          <color theme="6" tint="0.39997558519241921"/>
        </top>
      </border>
    </dxf>
    <dxf>
      <alignment horizontal="center" vertical="bottom" textRotation="0" wrapText="0" indent="0" justifyLastLine="0" shrinkToFit="0" readingOrder="0"/>
    </dxf>
    <dxf>
      <border outline="0">
        <bottom style="thin">
          <color theme="6" tint="0.39997558519241921"/>
        </bottom>
      </border>
    </dxf>
    <dxf>
      <font>
        <b/>
        <i val="0"/>
        <strike val="0"/>
        <condense val="0"/>
        <extend val="0"/>
        <outline val="0"/>
        <shadow val="0"/>
        <u val="none"/>
        <vertAlign val="baseline"/>
        <sz val="11"/>
        <color theme="0"/>
        <name val="Trebuchet MS"/>
        <scheme val="minor"/>
      </font>
      <fill>
        <patternFill patternType="solid">
          <fgColor indexed="64"/>
          <bgColor theme="7"/>
        </patternFill>
      </fill>
      <alignment horizontal="center" vertical="bottom" textRotation="0" wrapText="0" indent="0" justifyLastLine="0" shrinkToFit="0" readingOrder="0"/>
      <border diagonalUp="0" diagonalDown="0" outline="0">
        <left style="thin">
          <color theme="6" tint="0.39997558519241921"/>
        </left>
        <right style="thin">
          <color theme="6" tint="0.39997558519241921"/>
        </right>
        <top/>
        <bottom/>
      </border>
    </dxf>
    <dxf>
      <numFmt numFmtId="166" formatCode="_(&quot;$&quot;* #,##0_);_(&quot;$&quot;* \(#,##0\);_(&quot;$&quot;* &quot;-&quot;??_);_(@_)"/>
    </dxf>
    <dxf>
      <font>
        <strike val="0"/>
        <outline val="0"/>
        <shadow val="0"/>
        <u val="none"/>
        <vertAlign val="baseline"/>
        <sz val="11"/>
        <color theme="1" tint="0.14999847407452621"/>
        <name val="Trebuchet MS"/>
        <scheme val="minor"/>
      </font>
      <numFmt numFmtId="164" formatCode="&quot;$&quot;#,##0.00"/>
    </dxf>
    <dxf>
      <font>
        <strike val="0"/>
        <outline val="0"/>
        <shadow val="0"/>
        <u val="none"/>
        <vertAlign val="baseline"/>
        <sz val="11"/>
        <color theme="1" tint="0.14999847407452621"/>
        <name val="Trebuchet MS"/>
        <scheme val="minor"/>
      </font>
      <numFmt numFmtId="164" formatCode="&quot;$&quot;#,##0.00"/>
      <alignment horizontal="left" vertical="bottom" textRotation="0" wrapText="0" indent="0" justifyLastLine="0" shrinkToFit="0" readingOrder="0"/>
    </dxf>
    <dxf>
      <font>
        <strike val="0"/>
        <outline val="0"/>
        <shadow val="0"/>
        <u val="none"/>
        <vertAlign val="baseline"/>
        <sz val="11"/>
        <color theme="1" tint="0.14999847407452621"/>
        <name val="Trebuchet MS"/>
        <scheme val="minor"/>
      </font>
      <alignment horizontal="center" vertical="bottom" textRotation="0" wrapText="0" indent="0" justifyLastLine="0" shrinkToFit="0" readingOrder="0"/>
    </dxf>
    <dxf>
      <font>
        <strike val="0"/>
        <outline val="0"/>
        <shadow val="0"/>
        <u val="none"/>
        <vertAlign val="baseline"/>
        <sz val="11"/>
        <color theme="1" tint="0.14999847407452621"/>
        <name val="Trebuchet MS"/>
        <scheme val="minor"/>
      </font>
    </dxf>
    <dxf>
      <font>
        <strike val="0"/>
        <outline val="0"/>
        <shadow val="0"/>
        <u val="none"/>
        <vertAlign val="baseline"/>
        <sz val="11"/>
        <color theme="1" tint="0.14999847407452621"/>
        <name val="Trebuchet MS"/>
        <scheme val="minor"/>
      </font>
      <numFmt numFmtId="19" formatCode="m/d/yyyy"/>
      <alignment horizontal="center" vertical="bottom" textRotation="0" wrapText="0" indent="0" justifyLastLine="0" shrinkToFit="0" readingOrder="0"/>
    </dxf>
    <dxf>
      <font>
        <strike val="0"/>
        <outline val="0"/>
        <shadow val="0"/>
        <u val="none"/>
        <vertAlign val="baseline"/>
        <sz val="11"/>
        <color theme="1" tint="0.14999847407452621"/>
        <name val="Trebuchet MS"/>
        <scheme val="minor"/>
      </font>
      <alignment horizontal="center" vertical="bottom" textRotation="0" wrapText="0" indent="0" justifyLastLine="0" shrinkToFit="0" readingOrder="0"/>
    </dxf>
    <dxf>
      <font>
        <strike val="0"/>
        <outline val="0"/>
        <shadow val="0"/>
        <u val="none"/>
        <vertAlign val="baseline"/>
        <sz val="11"/>
        <color theme="1" tint="0.14999847407452621"/>
        <name val="Trebuchet MS"/>
        <scheme val="minor"/>
      </font>
      <numFmt numFmtId="1" formatCode="0"/>
      <alignment horizontal="center" vertical="bottom" textRotation="0" wrapText="0" indent="0" justifyLastLine="0" shrinkToFit="0" readingOrder="0"/>
    </dxf>
    <dxf>
      <font>
        <strike val="0"/>
        <outline val="0"/>
        <shadow val="0"/>
        <u val="none"/>
        <vertAlign val="baseline"/>
        <sz val="11"/>
        <color theme="1" tint="0.14999847407452621"/>
        <name val="Trebuchet MS"/>
        <scheme val="minor"/>
      </font>
      <alignment horizontal="center" vertical="bottom" textRotation="0" wrapText="0" indent="0" justifyLastLine="0" shrinkToFit="0" readingOrder="0"/>
    </dxf>
    <dxf>
      <font>
        <strike val="0"/>
        <outline val="0"/>
        <shadow val="0"/>
        <u val="none"/>
        <vertAlign val="baseline"/>
        <sz val="11"/>
        <color rgb="FF262626"/>
        <name val="Trebuchet MS"/>
        <scheme val="none"/>
      </font>
    </dxf>
    <dxf>
      <font>
        <strike val="0"/>
        <outline val="0"/>
        <shadow val="0"/>
        <u val="none"/>
        <vertAlign val="baseline"/>
        <color theme="0"/>
        <name val="Trebuchet MS"/>
        <scheme val="minor"/>
      </font>
      <fill>
        <patternFill patternType="solid">
          <fgColor indexed="64"/>
          <bgColor theme="7"/>
        </patternFill>
      </fill>
      <alignment horizontal="center" vertical="bottom" textRotation="0" wrapText="0" indent="0" justifyLastLine="0" shrinkToFit="0" readingOrder="0"/>
    </dxf>
    <dxf>
      <font>
        <strike val="0"/>
        <outline val="0"/>
        <shadow val="0"/>
        <u val="none"/>
        <vertAlign val="baseline"/>
        <sz val="11"/>
        <color theme="1" tint="0.14999847407452621"/>
        <name val="Trebuchet MS"/>
        <scheme val="minor"/>
      </font>
      <alignment horizontal="center" vertical="bottom" textRotation="0" wrapText="0" indent="0" justifyLastLine="0" shrinkToFit="0" readingOrder="0"/>
    </dxf>
    <dxf>
      <font>
        <strike val="0"/>
        <outline val="0"/>
        <shadow val="0"/>
        <u val="none"/>
        <vertAlign val="baseline"/>
        <sz val="11"/>
        <color theme="1" tint="0.14999847407452621"/>
        <name val="Trebuchet MS"/>
        <scheme val="minor"/>
      </font>
      <numFmt numFmtId="165" formatCode="&quot;$&quot;#,##0"/>
    </dxf>
    <dxf>
      <font>
        <strike val="0"/>
        <outline val="0"/>
        <shadow val="0"/>
        <u val="none"/>
        <vertAlign val="baseline"/>
        <sz val="11"/>
        <color theme="1" tint="0.14999847407452621"/>
        <name val="Trebuchet MS"/>
        <scheme val="minor"/>
      </font>
      <alignment horizontal="center" vertical="bottom" textRotation="0" wrapText="0" indent="0" justifyLastLine="0" shrinkToFit="0" readingOrder="0"/>
    </dxf>
    <dxf>
      <border outline="0">
        <top style="thin">
          <color theme="6" tint="0.39997558519241921"/>
        </top>
      </border>
    </dxf>
    <dxf>
      <font>
        <strike val="0"/>
        <outline val="0"/>
        <shadow val="0"/>
        <u val="none"/>
        <vertAlign val="baseline"/>
        <sz val="11"/>
        <color theme="1" tint="0.14999847407452621"/>
        <name val="Trebuchet MS"/>
        <scheme val="minor"/>
      </font>
    </dxf>
    <dxf>
      <border outline="0">
        <bottom style="thin">
          <color theme="6" tint="0.39997558519241921"/>
        </bottom>
      </border>
    </dxf>
    <dxf>
      <font>
        <b/>
        <i val="0"/>
        <strike val="0"/>
        <condense val="0"/>
        <extend val="0"/>
        <outline val="0"/>
        <shadow val="0"/>
        <u val="none"/>
        <vertAlign val="baseline"/>
        <sz val="11"/>
        <color theme="0"/>
        <name val="Trebuchet MS"/>
        <scheme val="minor"/>
      </font>
      <fill>
        <patternFill patternType="solid">
          <fgColor indexed="64"/>
          <bgColor theme="7"/>
        </patternFill>
      </fill>
      <alignment horizontal="center" vertical="bottom" textRotation="0" wrapText="0" indent="0" justifyLastLine="0" shrinkToFit="0" readingOrder="0"/>
    </dxf>
    <dxf>
      <font>
        <strike val="0"/>
        <outline val="0"/>
        <shadow val="0"/>
        <u val="none"/>
        <vertAlign val="baseline"/>
        <sz val="11"/>
        <color theme="1" tint="0.14999847407452621"/>
        <name val="Trebuchet MS"/>
        <scheme val="minor"/>
      </font>
      <numFmt numFmtId="165" formatCode="&quot;$&quot;#,##0"/>
    </dxf>
    <dxf>
      <font>
        <strike val="0"/>
        <outline val="0"/>
        <shadow val="0"/>
        <u val="none"/>
        <vertAlign val="baseline"/>
        <sz val="11"/>
        <color theme="1" tint="0.14999847407452621"/>
        <name val="Trebuchet MS"/>
        <scheme val="minor"/>
      </font>
      <numFmt numFmtId="165" formatCode="&quot;$&quot;#,##0"/>
      <alignment horizontal="center" vertical="bottom" textRotation="0" wrapText="0" indent="0" justifyLastLine="0" shrinkToFit="0" readingOrder="0"/>
    </dxf>
    <dxf>
      <font>
        <strike val="0"/>
        <outline val="0"/>
        <shadow val="0"/>
        <u val="none"/>
        <vertAlign val="baseline"/>
        <sz val="11"/>
        <color theme="1" tint="0.14999847407452621"/>
        <name val="Trebuchet MS"/>
        <scheme val="minor"/>
      </font>
      <numFmt numFmtId="164" formatCode="&quot;$&quot;#,##0.00"/>
    </dxf>
    <dxf>
      <font>
        <strike val="0"/>
        <outline val="0"/>
        <shadow val="0"/>
        <u val="none"/>
        <vertAlign val="baseline"/>
        <sz val="11"/>
        <color theme="1" tint="0.14999847407452621"/>
        <name val="Trebuchet MS"/>
        <scheme val="minor"/>
      </font>
      <numFmt numFmtId="164" formatCode="&quot;$&quot;#,##0.00"/>
    </dxf>
    <dxf>
      <font>
        <strike val="0"/>
        <outline val="0"/>
        <shadow val="0"/>
        <u val="none"/>
        <vertAlign val="baseline"/>
        <sz val="11"/>
        <color theme="1" tint="0.14999847407452621"/>
        <name val="Trebuchet MS"/>
        <scheme val="minor"/>
      </font>
      <alignment horizontal="center" vertical="bottom" textRotation="0" wrapText="0" indent="0" justifyLastLine="0" shrinkToFit="0" readingOrder="0"/>
    </dxf>
    <dxf>
      <font>
        <strike val="0"/>
        <outline val="0"/>
        <shadow val="0"/>
        <u val="none"/>
        <vertAlign val="baseline"/>
        <sz val="11"/>
        <color theme="1" tint="0.14999847407452621"/>
        <name val="Trebuchet MS"/>
        <scheme val="minor"/>
      </font>
    </dxf>
    <dxf>
      <font>
        <strike val="0"/>
        <outline val="0"/>
        <shadow val="0"/>
        <u val="none"/>
        <vertAlign val="baseline"/>
        <sz val="11"/>
        <color theme="1" tint="0.14999847407452621"/>
        <name val="Trebuchet MS"/>
        <scheme val="minor"/>
      </font>
      <alignment horizontal="center" vertical="bottom" textRotation="0" wrapText="0" indent="0" justifyLastLine="0" shrinkToFit="0" readingOrder="0"/>
    </dxf>
    <dxf>
      <font>
        <strike val="0"/>
        <outline val="0"/>
        <shadow val="0"/>
        <u val="none"/>
        <vertAlign val="baseline"/>
        <sz val="11"/>
        <color theme="1" tint="0.14999847407452621"/>
        <name val="Trebuchet MS"/>
        <scheme val="minor"/>
      </font>
    </dxf>
    <dxf>
      <font>
        <strike val="0"/>
        <outline val="0"/>
        <shadow val="0"/>
        <u val="none"/>
        <vertAlign val="baseline"/>
        <color theme="0"/>
        <name val="Trebuchet MS"/>
        <scheme val="minor"/>
      </font>
      <fill>
        <patternFill patternType="solid">
          <fgColor indexed="64"/>
          <bgColor theme="7"/>
        </patternFill>
      </fill>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4.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3.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2.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pivotCacheDefinition" Target="pivotCache/pivotCacheDefinition1.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07/relationships/slicerCache" Target="slicerCaches/slicerCach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Plans!$G$4</c:f>
              <c:strCache>
                <c:ptCount val="1"/>
                <c:pt idx="0">
                  <c:v>Q2 Sales</c:v>
                </c:pt>
              </c:strCache>
            </c:strRef>
          </c:tx>
          <c:spPr>
            <a:solidFill>
              <a:schemeClr val="accent4"/>
            </a:solidFill>
            <a:ln>
              <a:noFill/>
            </a:ln>
            <a:effectLst/>
          </c:spPr>
          <c:invertIfNegative val="0"/>
          <c:cat>
            <c:strRef>
              <c:f>Plans!$A$5:$A$16</c:f>
              <c:strCache>
                <c:ptCount val="12"/>
                <c:pt idx="0">
                  <c:v>BA1</c:v>
                </c:pt>
                <c:pt idx="1">
                  <c:v>BA2</c:v>
                </c:pt>
                <c:pt idx="2">
                  <c:v>BA3</c:v>
                </c:pt>
                <c:pt idx="3">
                  <c:v>FA1</c:v>
                </c:pt>
                <c:pt idx="4">
                  <c:v>FA2</c:v>
                </c:pt>
                <c:pt idx="5">
                  <c:v>FA3</c:v>
                </c:pt>
                <c:pt idx="6">
                  <c:v>IN1</c:v>
                </c:pt>
                <c:pt idx="7">
                  <c:v>IN2</c:v>
                </c:pt>
                <c:pt idx="8">
                  <c:v>SI1</c:v>
                </c:pt>
                <c:pt idx="9">
                  <c:v>UN1</c:v>
                </c:pt>
                <c:pt idx="10">
                  <c:v>UN2</c:v>
                </c:pt>
                <c:pt idx="11">
                  <c:v>UN3</c:v>
                </c:pt>
              </c:strCache>
            </c:strRef>
          </c:cat>
          <c:val>
            <c:numRef>
              <c:f>Plans!$G$5:$G$16</c:f>
              <c:numCache>
                <c:formatCode>"$"#,##0</c:formatCode>
                <c:ptCount val="12"/>
                <c:pt idx="0">
                  <c:v>4290</c:v>
                </c:pt>
                <c:pt idx="1">
                  <c:v>8580</c:v>
                </c:pt>
                <c:pt idx="2">
                  <c:v>7560</c:v>
                </c:pt>
                <c:pt idx="3">
                  <c:v>7440</c:v>
                </c:pt>
                <c:pt idx="4">
                  <c:v>8720</c:v>
                </c:pt>
                <c:pt idx="5">
                  <c:v>15120</c:v>
                </c:pt>
                <c:pt idx="6">
                  <c:v>960</c:v>
                </c:pt>
                <c:pt idx="7">
                  <c:v>4440</c:v>
                </c:pt>
                <c:pt idx="8">
                  <c:v>2610</c:v>
                </c:pt>
                <c:pt idx="9">
                  <c:v>4615</c:v>
                </c:pt>
                <c:pt idx="10">
                  <c:v>10270</c:v>
                </c:pt>
                <c:pt idx="11">
                  <c:v>11050</c:v>
                </c:pt>
              </c:numCache>
            </c:numRef>
          </c:val>
          <c:extLst>
            <c:ext xmlns:c16="http://schemas.microsoft.com/office/drawing/2014/chart" uri="{C3380CC4-5D6E-409C-BE32-E72D297353CC}">
              <c16:uniqueId val="{00000000-76B4-46A9-AAD9-A8DF35E67788}"/>
            </c:ext>
          </c:extLst>
        </c:ser>
        <c:dLbls>
          <c:showLegendKey val="0"/>
          <c:showVal val="0"/>
          <c:showCatName val="0"/>
          <c:showSerName val="0"/>
          <c:showPercent val="0"/>
          <c:showBubbleSize val="0"/>
        </c:dLbls>
        <c:gapWidth val="219"/>
        <c:overlap val="-27"/>
        <c:axId val="817616720"/>
        <c:axId val="817611824"/>
      </c:barChart>
      <c:catAx>
        <c:axId val="8176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7611824"/>
        <c:crosses val="autoZero"/>
        <c:auto val="1"/>
        <c:lblAlgn val="ctr"/>
        <c:lblOffset val="100"/>
        <c:noMultiLvlLbl val="0"/>
      </c:catAx>
      <c:valAx>
        <c:axId val="817611824"/>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761672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Plans!$F$4</c:f>
              <c:strCache>
                <c:ptCount val="1"/>
                <c:pt idx="0">
                  <c:v>Q1 Sales</c:v>
                </c:pt>
              </c:strCache>
            </c:strRef>
          </c:tx>
          <c:spPr>
            <a:solidFill>
              <a:schemeClr val="accent4"/>
            </a:solidFill>
            <a:ln>
              <a:noFill/>
            </a:ln>
            <a:effectLst/>
          </c:spPr>
          <c:invertIfNegative val="0"/>
          <c:cat>
            <c:strRef>
              <c:f>Plans!$A$5:$A$16</c:f>
              <c:strCache>
                <c:ptCount val="12"/>
                <c:pt idx="0">
                  <c:v>BA1</c:v>
                </c:pt>
                <c:pt idx="1">
                  <c:v>BA2</c:v>
                </c:pt>
                <c:pt idx="2">
                  <c:v>BA3</c:v>
                </c:pt>
                <c:pt idx="3">
                  <c:v>FA1</c:v>
                </c:pt>
                <c:pt idx="4">
                  <c:v>FA2</c:v>
                </c:pt>
                <c:pt idx="5">
                  <c:v>FA3</c:v>
                </c:pt>
                <c:pt idx="6">
                  <c:v>IN1</c:v>
                </c:pt>
                <c:pt idx="7">
                  <c:v>IN2</c:v>
                </c:pt>
                <c:pt idx="8">
                  <c:v>SI1</c:v>
                </c:pt>
                <c:pt idx="9">
                  <c:v>UN1</c:v>
                </c:pt>
                <c:pt idx="10">
                  <c:v>UN2</c:v>
                </c:pt>
                <c:pt idx="11">
                  <c:v>UN3</c:v>
                </c:pt>
              </c:strCache>
            </c:strRef>
          </c:cat>
          <c:val>
            <c:numRef>
              <c:f>Plans!$F$5:$F$16</c:f>
              <c:numCache>
                <c:formatCode>"$"#,##0</c:formatCode>
                <c:ptCount val="12"/>
                <c:pt idx="0">
                  <c:v>3600</c:v>
                </c:pt>
                <c:pt idx="1">
                  <c:v>7200</c:v>
                </c:pt>
                <c:pt idx="2">
                  <c:v>9480</c:v>
                </c:pt>
                <c:pt idx="3">
                  <c:v>8720</c:v>
                </c:pt>
                <c:pt idx="4">
                  <c:v>9480</c:v>
                </c:pt>
                <c:pt idx="5">
                  <c:v>11050</c:v>
                </c:pt>
                <c:pt idx="6">
                  <c:v>1740</c:v>
                </c:pt>
                <c:pt idx="7">
                  <c:v>3960</c:v>
                </c:pt>
                <c:pt idx="8">
                  <c:v>3735</c:v>
                </c:pt>
                <c:pt idx="9">
                  <c:v>5135</c:v>
                </c:pt>
                <c:pt idx="10">
                  <c:v>10920</c:v>
                </c:pt>
                <c:pt idx="11">
                  <c:v>10400</c:v>
                </c:pt>
              </c:numCache>
            </c:numRef>
          </c:val>
          <c:extLst>
            <c:ext xmlns:c16="http://schemas.microsoft.com/office/drawing/2014/chart" uri="{C3380CC4-5D6E-409C-BE32-E72D297353CC}">
              <c16:uniqueId val="{00000000-76B4-46A9-AAD9-A8DF35E67788}"/>
            </c:ext>
          </c:extLst>
        </c:ser>
        <c:dLbls>
          <c:showLegendKey val="0"/>
          <c:showVal val="0"/>
          <c:showCatName val="0"/>
          <c:showSerName val="0"/>
          <c:showPercent val="0"/>
          <c:showBubbleSize val="0"/>
        </c:dLbls>
        <c:gapWidth val="219"/>
        <c:overlap val="-27"/>
        <c:axId val="817619440"/>
        <c:axId val="817608560"/>
      </c:barChart>
      <c:catAx>
        <c:axId val="8176194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7608560"/>
        <c:crosses val="autoZero"/>
        <c:auto val="1"/>
        <c:lblAlgn val="ctr"/>
        <c:lblOffset val="100"/>
        <c:noMultiLvlLbl val="0"/>
      </c:catAx>
      <c:valAx>
        <c:axId val="817608560"/>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76194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u="none" strike="noStrike" baseline="0">
                <a:effectLst/>
              </a:rPr>
              <a:t>Ad Amount and Plans Sold</a:t>
            </a:r>
            <a:r>
              <a:rPr lang="en-US" sz="1400" b="0" i="0" u="none" strike="noStrike" baseline="0">
                <a:effectLst/>
              </a:rPr>
              <a:t>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Plans!$K$4</c:f>
              <c:strCache>
                <c:ptCount val="1"/>
                <c:pt idx="0">
                  <c:v>Plans Sold</c:v>
                </c:pt>
              </c:strCache>
            </c:strRef>
          </c:tx>
          <c:spPr>
            <a:ln w="381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0"/>
            <c:dispEq val="0"/>
          </c:trendline>
          <c:xVal>
            <c:numRef>
              <c:f>Plans!$J$5:$J$16</c:f>
              <c:numCache>
                <c:formatCode>"$"#,##0</c:formatCode>
                <c:ptCount val="12"/>
                <c:pt idx="0">
                  <c:v>6500</c:v>
                </c:pt>
                <c:pt idx="1">
                  <c:v>7850</c:v>
                </c:pt>
                <c:pt idx="2">
                  <c:v>8275</c:v>
                </c:pt>
                <c:pt idx="3">
                  <c:v>6025</c:v>
                </c:pt>
                <c:pt idx="4">
                  <c:v>6400</c:v>
                </c:pt>
                <c:pt idx="5">
                  <c:v>7275</c:v>
                </c:pt>
                <c:pt idx="6">
                  <c:v>5750</c:v>
                </c:pt>
                <c:pt idx="7">
                  <c:v>5035</c:v>
                </c:pt>
                <c:pt idx="8">
                  <c:v>7525</c:v>
                </c:pt>
                <c:pt idx="9">
                  <c:v>8070</c:v>
                </c:pt>
                <c:pt idx="10">
                  <c:v>8250</c:v>
                </c:pt>
                <c:pt idx="11">
                  <c:v>8575</c:v>
                </c:pt>
              </c:numCache>
            </c:numRef>
          </c:xVal>
          <c:yVal>
            <c:numRef>
              <c:f>Plans!$K$5:$K$16</c:f>
              <c:numCache>
                <c:formatCode>General</c:formatCode>
                <c:ptCount val="12"/>
                <c:pt idx="0">
                  <c:v>56</c:v>
                </c:pt>
                <c:pt idx="1">
                  <c:v>72</c:v>
                </c:pt>
                <c:pt idx="2">
                  <c:v>80</c:v>
                </c:pt>
                <c:pt idx="3">
                  <c:v>50</c:v>
                </c:pt>
                <c:pt idx="4">
                  <c:v>55</c:v>
                </c:pt>
                <c:pt idx="5">
                  <c:v>55</c:v>
                </c:pt>
                <c:pt idx="6">
                  <c:v>60</c:v>
                </c:pt>
                <c:pt idx="7">
                  <c:v>55</c:v>
                </c:pt>
                <c:pt idx="8">
                  <c:v>60</c:v>
                </c:pt>
                <c:pt idx="9">
                  <c:v>78</c:v>
                </c:pt>
                <c:pt idx="10">
                  <c:v>72</c:v>
                </c:pt>
                <c:pt idx="11">
                  <c:v>80</c:v>
                </c:pt>
              </c:numCache>
            </c:numRef>
          </c:yVal>
          <c:smooth val="0"/>
          <c:extLst>
            <c:ext xmlns:c16="http://schemas.microsoft.com/office/drawing/2014/chart" uri="{C3380CC4-5D6E-409C-BE32-E72D297353CC}">
              <c16:uniqueId val="{00000000-AA27-4211-A24B-295FBE346C53}"/>
            </c:ext>
          </c:extLst>
        </c:ser>
        <c:dLbls>
          <c:showLegendKey val="0"/>
          <c:showVal val="0"/>
          <c:showCatName val="0"/>
          <c:showSerName val="0"/>
          <c:showPercent val="0"/>
          <c:showBubbleSize val="0"/>
        </c:dLbls>
        <c:axId val="1034479856"/>
        <c:axId val="1034478768"/>
      </c:scatterChart>
      <c:valAx>
        <c:axId val="1034479856"/>
        <c:scaling>
          <c:orientation val="minMax"/>
        </c:scaling>
        <c:delete val="0"/>
        <c:axPos val="b"/>
        <c:majorGridlines>
          <c:spPr>
            <a:ln w="9525" cap="flat" cmpd="sng" algn="ctr">
              <a:solidFill>
                <a:schemeClr val="tx1">
                  <a:lumMod val="15000"/>
                  <a:lumOff val="85000"/>
                </a:schemeClr>
              </a:solidFill>
              <a:round/>
            </a:ln>
            <a:effectLst/>
          </c:spPr>
        </c:majorGridlines>
        <c:numFmt formatCode="&quot;$&quot;#,##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4478768"/>
        <c:crosses val="autoZero"/>
        <c:crossBetween val="midCat"/>
      </c:valAx>
      <c:valAx>
        <c:axId val="103447876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4479856"/>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pivotSource>
    <c:name>[Copy of SC_EX19_8a_MerissaGalaviz_2 edited.xlsx]Payment by State Pivot!PivotTable3</c:name>
    <c:fmtId val="6"/>
  </c:pivotSource>
  <c:chart>
    <c:autoTitleDeleted val="0"/>
    <c:pivotFmts>
      <c:pivotFmt>
        <c:idx val="0"/>
        <c:spPr>
          <a:solidFill>
            <a:schemeClr val="accent4"/>
          </a:solidFill>
          <a:ln>
            <a:noFill/>
          </a:ln>
          <a:effectLst/>
        </c:spPr>
        <c:marker>
          <c:symbol val="none"/>
        </c:marker>
      </c:pivotFmt>
      <c:pivotFmt>
        <c:idx val="1"/>
        <c:spPr>
          <a:ln w="28575" cap="rnd">
            <a:solidFill>
              <a:schemeClr val="accent4"/>
            </a:solidFill>
            <a:round/>
          </a:ln>
          <a:effectLst/>
        </c:spPr>
        <c:marker>
          <c:symbol val="none"/>
        </c:marker>
      </c:pivotFmt>
    </c:pivotFmts>
    <c:plotArea>
      <c:layout/>
      <c:barChart>
        <c:barDir val="col"/>
        <c:grouping val="clustered"/>
        <c:varyColors val="0"/>
        <c:ser>
          <c:idx val="0"/>
          <c:order val="0"/>
          <c:tx>
            <c:strRef>
              <c:f>'Payment by State Pivot'!$B$3</c:f>
              <c:strCache>
                <c:ptCount val="1"/>
                <c:pt idx="0">
                  <c:v>Total Payment</c:v>
                </c:pt>
              </c:strCache>
            </c:strRef>
          </c:tx>
          <c:spPr>
            <a:solidFill>
              <a:schemeClr val="accent4">
                <a:shade val="76000"/>
              </a:schemeClr>
            </a:solidFill>
            <a:ln>
              <a:noFill/>
            </a:ln>
            <a:effectLst/>
          </c:spPr>
          <c:invertIfNegative val="0"/>
          <c:cat>
            <c:strRef>
              <c:f>'Payment by State Pivot'!$A$4:$A$9</c:f>
              <c:strCache>
                <c:ptCount val="5"/>
                <c:pt idx="0">
                  <c:v>DC</c:v>
                </c:pt>
                <c:pt idx="1">
                  <c:v>DE</c:v>
                </c:pt>
                <c:pt idx="2">
                  <c:v>MD</c:v>
                </c:pt>
                <c:pt idx="3">
                  <c:v>NC</c:v>
                </c:pt>
                <c:pt idx="4">
                  <c:v>VA</c:v>
                </c:pt>
              </c:strCache>
            </c:strRef>
          </c:cat>
          <c:val>
            <c:numRef>
              <c:f>'Payment by State Pivot'!$B$4:$B$9</c:f>
              <c:numCache>
                <c:formatCode>_("$"* #,##0_);_("$"* \(#,##0\);_("$"* "-"??_);_(@_)</c:formatCode>
                <c:ptCount val="5"/>
                <c:pt idx="0">
                  <c:v>695</c:v>
                </c:pt>
                <c:pt idx="1">
                  <c:v>550</c:v>
                </c:pt>
                <c:pt idx="2">
                  <c:v>535</c:v>
                </c:pt>
                <c:pt idx="3">
                  <c:v>645</c:v>
                </c:pt>
                <c:pt idx="4">
                  <c:v>1360</c:v>
                </c:pt>
              </c:numCache>
            </c:numRef>
          </c:val>
          <c:extLst>
            <c:ext xmlns:c16="http://schemas.microsoft.com/office/drawing/2014/chart" uri="{C3380CC4-5D6E-409C-BE32-E72D297353CC}">
              <c16:uniqueId val="{00000000-7DBB-4218-A46A-EDF2D85C1657}"/>
            </c:ext>
          </c:extLst>
        </c:ser>
        <c:dLbls>
          <c:showLegendKey val="0"/>
          <c:showVal val="0"/>
          <c:showCatName val="0"/>
          <c:showSerName val="0"/>
          <c:showPercent val="0"/>
          <c:showBubbleSize val="0"/>
        </c:dLbls>
        <c:gapWidth val="150"/>
        <c:axId val="1034474960"/>
        <c:axId val="1034476048"/>
      </c:barChart>
      <c:lineChart>
        <c:grouping val="standard"/>
        <c:varyColors val="0"/>
        <c:ser>
          <c:idx val="1"/>
          <c:order val="1"/>
          <c:tx>
            <c:strRef>
              <c:f>'Payment by State Pivot'!$C$3</c:f>
              <c:strCache>
                <c:ptCount val="1"/>
                <c:pt idx="0">
                  <c:v>Average of Payment</c:v>
                </c:pt>
              </c:strCache>
            </c:strRef>
          </c:tx>
          <c:spPr>
            <a:ln w="28575" cap="rnd">
              <a:solidFill>
                <a:schemeClr val="accent4">
                  <a:tint val="77000"/>
                </a:schemeClr>
              </a:solidFill>
              <a:round/>
            </a:ln>
            <a:effectLst/>
          </c:spPr>
          <c:marker>
            <c:symbol val="none"/>
          </c:marker>
          <c:cat>
            <c:strRef>
              <c:f>'Payment by State Pivot'!$A$4:$A$9</c:f>
              <c:strCache>
                <c:ptCount val="5"/>
                <c:pt idx="0">
                  <c:v>DC</c:v>
                </c:pt>
                <c:pt idx="1">
                  <c:v>DE</c:v>
                </c:pt>
                <c:pt idx="2">
                  <c:v>MD</c:v>
                </c:pt>
                <c:pt idx="3">
                  <c:v>NC</c:v>
                </c:pt>
                <c:pt idx="4">
                  <c:v>VA</c:v>
                </c:pt>
              </c:strCache>
            </c:strRef>
          </c:cat>
          <c:val>
            <c:numRef>
              <c:f>'Payment by State Pivot'!$C$4:$C$9</c:f>
              <c:numCache>
                <c:formatCode>_("$"* #,##0_);_("$"* \(#,##0\);_("$"* "-"??_);_(@_)</c:formatCode>
                <c:ptCount val="5"/>
                <c:pt idx="0">
                  <c:v>99.285714285714292</c:v>
                </c:pt>
                <c:pt idx="1">
                  <c:v>137.5</c:v>
                </c:pt>
                <c:pt idx="2">
                  <c:v>107</c:v>
                </c:pt>
                <c:pt idx="3">
                  <c:v>161.25</c:v>
                </c:pt>
                <c:pt idx="4">
                  <c:v>194.28571428571428</c:v>
                </c:pt>
              </c:numCache>
            </c:numRef>
          </c:val>
          <c:smooth val="0"/>
          <c:extLst>
            <c:ext xmlns:c16="http://schemas.microsoft.com/office/drawing/2014/chart" uri="{C3380CC4-5D6E-409C-BE32-E72D297353CC}">
              <c16:uniqueId val="{00000001-7DBB-4218-A46A-EDF2D85C1657}"/>
            </c:ext>
          </c:extLst>
        </c:ser>
        <c:dLbls>
          <c:showLegendKey val="0"/>
          <c:showVal val="0"/>
          <c:showCatName val="0"/>
          <c:showSerName val="0"/>
          <c:showPercent val="0"/>
          <c:showBubbleSize val="0"/>
        </c:dLbls>
        <c:marker val="1"/>
        <c:smooth val="0"/>
        <c:axId val="1034467888"/>
        <c:axId val="1034476592"/>
      </c:lineChart>
      <c:catAx>
        <c:axId val="103447496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4476048"/>
        <c:crosses val="autoZero"/>
        <c:auto val="1"/>
        <c:lblAlgn val="ctr"/>
        <c:lblOffset val="100"/>
        <c:noMultiLvlLbl val="0"/>
      </c:catAx>
      <c:valAx>
        <c:axId val="1034476048"/>
        <c:scaling>
          <c:orientation val="minMax"/>
          <c:max val="1400"/>
        </c:scaling>
        <c:delete val="0"/>
        <c:axPos val="l"/>
        <c:majorGridlines>
          <c:spPr>
            <a:ln w="9525" cap="flat" cmpd="sng" algn="ctr">
              <a:solidFill>
                <a:schemeClr val="tx1">
                  <a:lumMod val="15000"/>
                  <a:lumOff val="85000"/>
                </a:schemeClr>
              </a:solidFill>
              <a:round/>
            </a:ln>
            <a:effectLst/>
          </c:spPr>
        </c:majorGridlines>
        <c:numFmt formatCode="_(&quot;$&quot;* #,##0_);_(&quot;$&quot;* \(#,##0\);_(&quot;$&quot;* &quot;-&quot;??_);_(@_)"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4474960"/>
        <c:crosses val="autoZero"/>
        <c:crossBetween val="between"/>
      </c:valAx>
      <c:valAx>
        <c:axId val="1034476592"/>
        <c:scaling>
          <c:orientation val="minMax"/>
        </c:scaling>
        <c:delete val="0"/>
        <c:axPos val="r"/>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4467888"/>
        <c:crosses val="max"/>
        <c:crossBetween val="between"/>
      </c:valAx>
      <c:catAx>
        <c:axId val="1034467888"/>
        <c:scaling>
          <c:orientation val="minMax"/>
        </c:scaling>
        <c:delete val="1"/>
        <c:axPos val="b"/>
        <c:numFmt formatCode="General" sourceLinked="1"/>
        <c:majorTickMark val="none"/>
        <c:minorTickMark val="none"/>
        <c:tickLblPos val="nextTo"/>
        <c:crossAx val="1034476592"/>
        <c:crosses val="autoZero"/>
        <c:auto val="1"/>
        <c:lblAlgn val="ctr"/>
        <c:lblOffset val="100"/>
        <c:noMultiLvlLbl val="0"/>
      </c:cat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Histogram</a:t>
            </a:r>
          </a:p>
        </c:rich>
      </c:tx>
      <c:layout/>
      <c:overlay val="0"/>
    </c:title>
    <c:autoTitleDeleted val="0"/>
    <c:plotArea>
      <c:layout/>
      <c:barChart>
        <c:barDir val="col"/>
        <c:grouping val="clustered"/>
        <c:varyColors val="0"/>
        <c:ser>
          <c:idx val="0"/>
          <c:order val="0"/>
          <c:tx>
            <c:v>Frequency</c:v>
          </c:tx>
          <c:invertIfNegative val="0"/>
          <c:cat>
            <c:strRef>
              <c:f>Orders!$A$30:$A$34</c:f>
              <c:strCache>
                <c:ptCount val="5"/>
                <c:pt idx="0">
                  <c:v>2</c:v>
                </c:pt>
                <c:pt idx="1">
                  <c:v>4</c:v>
                </c:pt>
                <c:pt idx="2">
                  <c:v>6</c:v>
                </c:pt>
                <c:pt idx="3">
                  <c:v>8</c:v>
                </c:pt>
                <c:pt idx="4">
                  <c:v>More</c:v>
                </c:pt>
              </c:strCache>
            </c:strRef>
          </c:cat>
          <c:val>
            <c:numRef>
              <c:f>Orders!$B$30:$B$34</c:f>
              <c:numCache>
                <c:formatCode>General</c:formatCode>
                <c:ptCount val="5"/>
                <c:pt idx="0">
                  <c:v>13</c:v>
                </c:pt>
                <c:pt idx="1">
                  <c:v>3</c:v>
                </c:pt>
                <c:pt idx="2">
                  <c:v>3</c:v>
                </c:pt>
                <c:pt idx="3">
                  <c:v>2</c:v>
                </c:pt>
                <c:pt idx="4">
                  <c:v>2</c:v>
                </c:pt>
              </c:numCache>
            </c:numRef>
          </c:val>
          <c:extLst>
            <c:ext xmlns:c16="http://schemas.microsoft.com/office/drawing/2014/chart" uri="{C3380CC4-5D6E-409C-BE32-E72D297353CC}">
              <c16:uniqueId val="{00000000-42AE-40A7-B16B-BF7BEEC043FD}"/>
            </c:ext>
          </c:extLst>
        </c:ser>
        <c:dLbls>
          <c:showLegendKey val="0"/>
          <c:showVal val="0"/>
          <c:showCatName val="0"/>
          <c:showSerName val="0"/>
          <c:showPercent val="0"/>
          <c:showBubbleSize val="0"/>
        </c:dLbls>
        <c:gapWidth val="150"/>
        <c:axId val="1077098752"/>
        <c:axId val="1077102560"/>
      </c:barChart>
      <c:lineChart>
        <c:grouping val="standard"/>
        <c:varyColors val="0"/>
        <c:ser>
          <c:idx val="1"/>
          <c:order val="1"/>
          <c:tx>
            <c:v>Cumulative %</c:v>
          </c:tx>
          <c:cat>
            <c:strRef>
              <c:f>Orders!$A$30:$A$34</c:f>
              <c:strCache>
                <c:ptCount val="5"/>
                <c:pt idx="0">
                  <c:v>2</c:v>
                </c:pt>
                <c:pt idx="1">
                  <c:v>4</c:v>
                </c:pt>
                <c:pt idx="2">
                  <c:v>6</c:v>
                </c:pt>
                <c:pt idx="3">
                  <c:v>8</c:v>
                </c:pt>
                <c:pt idx="4">
                  <c:v>More</c:v>
                </c:pt>
              </c:strCache>
            </c:strRef>
          </c:cat>
          <c:val>
            <c:numRef>
              <c:f>Orders!$C$30:$C$34</c:f>
              <c:numCache>
                <c:formatCode>0.00%</c:formatCode>
                <c:ptCount val="5"/>
                <c:pt idx="0">
                  <c:v>0.56521739130434778</c:v>
                </c:pt>
                <c:pt idx="1">
                  <c:v>0.69565217391304346</c:v>
                </c:pt>
                <c:pt idx="2">
                  <c:v>0.82608695652173914</c:v>
                </c:pt>
                <c:pt idx="3">
                  <c:v>0.91304347826086951</c:v>
                </c:pt>
                <c:pt idx="4">
                  <c:v>1</c:v>
                </c:pt>
              </c:numCache>
            </c:numRef>
          </c:val>
          <c:smooth val="0"/>
          <c:extLst>
            <c:ext xmlns:c16="http://schemas.microsoft.com/office/drawing/2014/chart" uri="{C3380CC4-5D6E-409C-BE32-E72D297353CC}">
              <c16:uniqueId val="{00000001-42AE-40A7-B16B-BF7BEEC043FD}"/>
            </c:ext>
          </c:extLst>
        </c:ser>
        <c:dLbls>
          <c:showLegendKey val="0"/>
          <c:showVal val="0"/>
          <c:showCatName val="0"/>
          <c:showSerName val="0"/>
          <c:showPercent val="0"/>
          <c:showBubbleSize val="0"/>
        </c:dLbls>
        <c:marker val="1"/>
        <c:smooth val="0"/>
        <c:axId val="1077106912"/>
        <c:axId val="1077106368"/>
      </c:lineChart>
      <c:catAx>
        <c:axId val="1077098752"/>
        <c:scaling>
          <c:orientation val="minMax"/>
        </c:scaling>
        <c:delete val="0"/>
        <c:axPos val="b"/>
        <c:title>
          <c:tx>
            <c:rich>
              <a:bodyPr/>
              <a:lstStyle/>
              <a:p>
                <a:pPr>
                  <a:defRPr/>
                </a:pPr>
                <a:r>
                  <a:rPr lang="en-US"/>
                  <a:t>Bin</a:t>
                </a:r>
              </a:p>
            </c:rich>
          </c:tx>
          <c:layout/>
          <c:overlay val="0"/>
        </c:title>
        <c:numFmt formatCode="General" sourceLinked="1"/>
        <c:majorTickMark val="out"/>
        <c:minorTickMark val="none"/>
        <c:tickLblPos val="nextTo"/>
        <c:crossAx val="1077102560"/>
        <c:crosses val="autoZero"/>
        <c:auto val="1"/>
        <c:lblAlgn val="ctr"/>
        <c:lblOffset val="100"/>
        <c:noMultiLvlLbl val="0"/>
      </c:catAx>
      <c:valAx>
        <c:axId val="1077102560"/>
        <c:scaling>
          <c:orientation val="minMax"/>
        </c:scaling>
        <c:delete val="0"/>
        <c:axPos val="l"/>
        <c:title>
          <c:tx>
            <c:rich>
              <a:bodyPr/>
              <a:lstStyle/>
              <a:p>
                <a:pPr>
                  <a:defRPr/>
                </a:pPr>
                <a:r>
                  <a:rPr lang="en-US"/>
                  <a:t>Frequency</a:t>
                </a:r>
              </a:p>
            </c:rich>
          </c:tx>
          <c:layout/>
          <c:overlay val="0"/>
        </c:title>
        <c:numFmt formatCode="General" sourceLinked="1"/>
        <c:majorTickMark val="out"/>
        <c:minorTickMark val="none"/>
        <c:tickLblPos val="nextTo"/>
        <c:crossAx val="1077098752"/>
        <c:crosses val="autoZero"/>
        <c:crossBetween val="between"/>
      </c:valAx>
      <c:valAx>
        <c:axId val="1077106368"/>
        <c:scaling>
          <c:orientation val="minMax"/>
        </c:scaling>
        <c:delete val="0"/>
        <c:axPos val="r"/>
        <c:numFmt formatCode="0.00%" sourceLinked="1"/>
        <c:majorTickMark val="out"/>
        <c:minorTickMark val="none"/>
        <c:tickLblPos val="nextTo"/>
        <c:crossAx val="1077106912"/>
        <c:crosses val="max"/>
        <c:crossBetween val="between"/>
      </c:valAx>
      <c:catAx>
        <c:axId val="1077106912"/>
        <c:scaling>
          <c:orientation val="minMax"/>
        </c:scaling>
        <c:delete val="1"/>
        <c:axPos val="b"/>
        <c:numFmt formatCode="General" sourceLinked="1"/>
        <c:majorTickMark val="out"/>
        <c:minorTickMark val="none"/>
        <c:tickLblPos val="nextTo"/>
        <c:crossAx val="1077106368"/>
        <c:crosses val="autoZero"/>
        <c:auto val="1"/>
        <c:lblAlgn val="ctr"/>
        <c:lblOffset val="100"/>
        <c:noMultiLvlLbl val="0"/>
      </c:catAx>
    </c:plotArea>
    <c:legend>
      <c:legendPos val="b"/>
      <c:layout/>
      <c:overlay val="0"/>
    </c:legend>
    <c:plotVisOnly val="1"/>
    <c:dispBlanksAs val="gap"/>
    <c:showDLblsOverMax val="0"/>
  </c:chart>
  <c:printSettings>
    <c:headerFooter/>
    <c:pageMargins b="0.75" l="0.7" r="0.7" t="0.75" header="0.3" footer="0.3"/>
    <c:pageSetup/>
  </c:printSettings>
</c:chartSpace>
</file>

<file path=xl/charts/chart6.xml><?xml version="1.0" encoding="utf-8"?>
<cx:chartSpace xmlns:a="http://schemas.openxmlformats.org/drawingml/2006/main" xmlns:r="http://schemas.openxmlformats.org/officeDocument/2006/relationships" xmlns:cx="http://schemas.microsoft.com/office/drawing/2014/chartex">
  <cx:chartData>
    <cx:data id="0">
      <cx:strDim type="cat">
        <cx:f>_xlchart.0</cx:f>
      </cx:strDim>
      <cx:numDim type="size">
        <cx:f>_xlchart.2</cx:f>
      </cx:numDim>
    </cx:data>
  </cx:chartData>
  <cx:chart>
    <cx:title pos="t" align="ctr" overlay="0">
      <cx:tx>
        <cx:rich>
          <a:bodyPr spcFirstLastPara="1" vertOverflow="ellipsis" wrap="square" lIns="0" tIns="0" rIns="0" bIns="0" anchor="ctr" anchorCtr="1"/>
          <a:lstStyle/>
          <a:p>
            <a:pPr algn="ctr">
              <a:defRPr/>
            </a:pPr>
            <a:r>
              <a:rPr lang="en-US"/>
              <a:t>Mobile Device Orders</a:t>
            </a:r>
          </a:p>
        </cx:rich>
      </cx:tx>
    </cx:title>
    <cx:plotArea>
      <cx:plotAreaRegion>
        <cx:series layoutId="sunburst" uniqueId="{24F2B5A4-66EA-4827-BABD-8CB464C3F9BA}">
          <cx:tx>
            <cx:txData>
              <cx:f>_xlchart.1</cx:f>
              <cx:v/>
            </cx:txData>
          </cx:tx>
          <cx:dataLabels pos="ctr">
            <cx:visibility seriesName="0" categoryName="1" value="0"/>
          </cx:dataLabels>
          <cx:dataId val="0"/>
        </cx:series>
      </cx:plotAreaRegion>
    </cx:plotArea>
  </cx:chart>
</cx: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pivotSource>
    <c:name>[Copy of SC_EX19_8a_MerissaGalaviz_2 edited.xlsx]Location Pivot!PivotTable22</c:name>
    <c:fmtId val="0"/>
  </c:pivotSource>
  <c:chart>
    <c:autoTitleDeleted val="1"/>
    <c:pivotFmts>
      <c:pivotFmt>
        <c:idx val="0"/>
        <c:spPr>
          <a:solidFill>
            <a:schemeClr val="accent4"/>
          </a:solidFill>
          <a:ln>
            <a:noFill/>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4"/>
          </a:solidFill>
          <a:ln>
            <a:noFill/>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4"/>
          </a:solidFill>
          <a:ln>
            <a:noFill/>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4"/>
          </a:solidFill>
          <a:ln>
            <a:noFill/>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4"/>
          </a:solidFill>
          <a:ln>
            <a:noFill/>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4"/>
          </a:solidFill>
          <a:ln>
            <a:noFill/>
          </a:ln>
          <a:effectLst/>
        </c:spPr>
        <c:marker>
          <c:symbol val="none"/>
        </c:marker>
      </c:pivotFmt>
      <c:pivotFmt>
        <c:idx val="6"/>
        <c:spPr>
          <a:solidFill>
            <a:schemeClr val="accent4"/>
          </a:solidFill>
          <a:ln>
            <a:noFill/>
          </a:ln>
          <a:effectLst/>
        </c:spPr>
        <c:marker>
          <c:symbol val="none"/>
        </c:marker>
      </c:pivotFmt>
      <c:pivotFmt>
        <c:idx val="7"/>
        <c:spPr>
          <a:solidFill>
            <a:schemeClr val="accent4"/>
          </a:solidFill>
          <a:ln>
            <a:noFill/>
          </a:ln>
          <a:effectLst/>
        </c:spPr>
        <c:marker>
          <c:symbol val="none"/>
        </c:marker>
      </c:pivotFmt>
      <c:pivotFmt>
        <c:idx val="8"/>
        <c:spPr>
          <a:solidFill>
            <a:schemeClr val="accent4"/>
          </a:solidFill>
          <a:ln>
            <a:noFill/>
          </a:ln>
          <a:effectLst/>
        </c:spPr>
        <c:marker>
          <c:symbol val="none"/>
        </c:marker>
      </c:pivotFmt>
      <c:pivotFmt>
        <c:idx val="9"/>
        <c:spPr>
          <a:solidFill>
            <a:schemeClr val="accent4"/>
          </a:solidFill>
          <a:ln>
            <a:noFill/>
          </a:ln>
          <a:effectLst/>
        </c:spPr>
        <c:marker>
          <c:symbol val="none"/>
        </c:marker>
      </c:pivotFmt>
      <c:pivotFmt>
        <c:idx val="10"/>
        <c:spPr>
          <a:solidFill>
            <a:schemeClr val="accent4"/>
          </a:solidFill>
          <a:ln>
            <a:noFill/>
          </a:ln>
          <a:effectLst/>
        </c:spPr>
        <c:marker>
          <c:symbol val="none"/>
        </c:marker>
      </c:pivotFmt>
      <c:pivotFmt>
        <c:idx val="11"/>
        <c:spPr>
          <a:solidFill>
            <a:schemeClr val="accent4"/>
          </a:solidFill>
          <a:ln>
            <a:noFill/>
          </a:ln>
          <a:effectLst/>
        </c:spPr>
        <c:marker>
          <c:symbol val="none"/>
        </c:marker>
      </c:pivotFmt>
      <c:pivotFmt>
        <c:idx val="12"/>
        <c:spPr>
          <a:solidFill>
            <a:schemeClr val="accent4"/>
          </a:solidFill>
          <a:ln>
            <a:noFill/>
          </a:ln>
          <a:effectLst/>
        </c:spPr>
        <c:marker>
          <c:symbol val="none"/>
        </c:marker>
      </c:pivotFmt>
      <c:pivotFmt>
        <c:idx val="13"/>
        <c:spPr>
          <a:solidFill>
            <a:schemeClr val="accent4"/>
          </a:solidFill>
          <a:ln>
            <a:noFill/>
          </a:ln>
          <a:effectLst/>
        </c:spPr>
        <c:marker>
          <c:symbol val="none"/>
        </c:marker>
      </c:pivotFmt>
      <c:pivotFmt>
        <c:idx val="14"/>
        <c:spPr>
          <a:solidFill>
            <a:schemeClr val="accent4"/>
          </a:solidFill>
          <a:ln>
            <a:noFill/>
          </a:ln>
          <a:effectLst/>
        </c:spPr>
        <c:marker>
          <c:symbol val="none"/>
        </c:marker>
      </c:pivotFmt>
      <c:pivotFmt>
        <c:idx val="15"/>
        <c:spPr>
          <a:solidFill>
            <a:schemeClr val="accent4"/>
          </a:solidFill>
          <a:ln>
            <a:noFill/>
          </a:ln>
          <a:effectLst/>
        </c:spPr>
        <c:marker>
          <c:symbol val="none"/>
        </c:marker>
      </c:pivotFmt>
      <c:pivotFmt>
        <c:idx val="16"/>
        <c:spPr>
          <a:solidFill>
            <a:schemeClr val="accent4"/>
          </a:solidFill>
          <a:ln>
            <a:noFill/>
          </a:ln>
          <a:effectLst/>
        </c:spPr>
        <c:marker>
          <c:symbol val="none"/>
        </c:marker>
      </c:pivotFmt>
      <c:pivotFmt>
        <c:idx val="17"/>
        <c:spPr>
          <a:solidFill>
            <a:schemeClr val="accent4"/>
          </a:solidFill>
          <a:ln>
            <a:noFill/>
          </a:ln>
          <a:effectLst/>
        </c:spPr>
        <c:marker>
          <c:symbol val="none"/>
        </c:marker>
      </c:pivotFmt>
      <c:pivotFmt>
        <c:idx val="18"/>
        <c:spPr>
          <a:solidFill>
            <a:schemeClr val="accent4"/>
          </a:solidFill>
          <a:ln>
            <a:noFill/>
          </a:ln>
          <a:effectLst/>
        </c:spPr>
        <c:marker>
          <c:symbol val="none"/>
        </c:marker>
      </c:pivotFmt>
      <c:pivotFmt>
        <c:idx val="19"/>
        <c:spPr>
          <a:solidFill>
            <a:schemeClr val="accent4"/>
          </a:solidFill>
          <a:ln>
            <a:noFill/>
          </a:ln>
          <a:effectLst/>
        </c:spPr>
        <c:marker>
          <c:symbol val="none"/>
        </c:marker>
      </c:pivotFmt>
      <c:pivotFmt>
        <c:idx val="20"/>
        <c:spPr>
          <a:solidFill>
            <a:schemeClr val="accent4"/>
          </a:solidFill>
          <a:ln>
            <a:noFill/>
          </a:ln>
          <a:effectLst/>
        </c:spPr>
        <c:marker>
          <c:symbol val="none"/>
        </c:marker>
      </c:pivotFmt>
      <c:pivotFmt>
        <c:idx val="21"/>
        <c:spPr>
          <a:solidFill>
            <a:schemeClr val="accent4"/>
          </a:solidFill>
          <a:ln>
            <a:noFill/>
          </a:ln>
          <a:effectLst/>
        </c:spPr>
        <c:marker>
          <c:symbol val="none"/>
        </c:marker>
      </c:pivotFmt>
    </c:pivotFmts>
    <c:plotArea>
      <c:layout/>
      <c:barChart>
        <c:barDir val="col"/>
        <c:grouping val="stacked"/>
        <c:varyColors val="0"/>
        <c:ser>
          <c:idx val="0"/>
          <c:order val="0"/>
          <c:tx>
            <c:strRef>
              <c:f>'Location Pivot'!$B$1:$B$2</c:f>
              <c:strCache>
                <c:ptCount val="1"/>
                <c:pt idx="0">
                  <c:v>Family</c:v>
                </c:pt>
              </c:strCache>
            </c:strRef>
          </c:tx>
          <c:spPr>
            <a:solidFill>
              <a:schemeClr val="accent4">
                <a:shade val="76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'Location Pivot'!$A$3:$A$6</c:f>
              <c:strCache>
                <c:ptCount val="3"/>
                <c:pt idx="0">
                  <c:v>EM store</c:v>
                </c:pt>
                <c:pt idx="1">
                  <c:v>Online</c:v>
                </c:pt>
                <c:pt idx="2">
                  <c:v>Phone store</c:v>
                </c:pt>
              </c:strCache>
            </c:strRef>
          </c:cat>
          <c:val>
            <c:numRef>
              <c:f>'Location Pivot'!$B$3:$B$6</c:f>
              <c:numCache>
                <c:formatCode>"$"#,##0</c:formatCode>
                <c:ptCount val="3"/>
                <c:pt idx="0">
                  <c:v>750</c:v>
                </c:pt>
                <c:pt idx="1">
                  <c:v>1150</c:v>
                </c:pt>
                <c:pt idx="2">
                  <c:v>250</c:v>
                </c:pt>
              </c:numCache>
            </c:numRef>
          </c:val>
          <c:extLst>
            <c:ext xmlns:c16="http://schemas.microsoft.com/office/drawing/2014/chart" uri="{C3380CC4-5D6E-409C-BE32-E72D297353CC}">
              <c16:uniqueId val="{00000000-6B8F-4087-8AEB-95056FE05ED9}"/>
            </c:ext>
          </c:extLst>
        </c:ser>
        <c:ser>
          <c:idx val="1"/>
          <c:order val="1"/>
          <c:tx>
            <c:strRef>
              <c:f>'Location Pivot'!$C$1:$C$2</c:f>
              <c:strCache>
                <c:ptCount val="1"/>
                <c:pt idx="0">
                  <c:v>Unlimited</c:v>
                </c:pt>
              </c:strCache>
            </c:strRef>
          </c:tx>
          <c:spPr>
            <a:solidFill>
              <a:schemeClr val="accent4">
                <a:tint val="77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'Location Pivot'!$A$3:$A$6</c:f>
              <c:strCache>
                <c:ptCount val="3"/>
                <c:pt idx="0">
                  <c:v>EM store</c:v>
                </c:pt>
                <c:pt idx="1">
                  <c:v>Online</c:v>
                </c:pt>
                <c:pt idx="2">
                  <c:v>Phone store</c:v>
                </c:pt>
              </c:strCache>
            </c:strRef>
          </c:cat>
          <c:val>
            <c:numRef>
              <c:f>'Location Pivot'!$C$3:$C$6</c:f>
              <c:numCache>
                <c:formatCode>"$"#,##0</c:formatCode>
                <c:ptCount val="3"/>
                <c:pt idx="0">
                  <c:v>130</c:v>
                </c:pt>
                <c:pt idx="1">
                  <c:v>1235</c:v>
                </c:pt>
                <c:pt idx="2">
                  <c:v>130</c:v>
                </c:pt>
              </c:numCache>
            </c:numRef>
          </c:val>
          <c:extLst>
            <c:ext xmlns:c16="http://schemas.microsoft.com/office/drawing/2014/chart" uri="{C3380CC4-5D6E-409C-BE32-E72D297353CC}">
              <c16:uniqueId val="{00000000-ABC9-41D8-AC43-94C39BCCC338}"/>
            </c:ext>
          </c:extLst>
        </c:ser>
        <c:dLbls>
          <c:showLegendKey val="0"/>
          <c:showVal val="1"/>
          <c:showCatName val="0"/>
          <c:showSerName val="0"/>
          <c:showPercent val="0"/>
          <c:showBubbleSize val="0"/>
        </c:dLbls>
        <c:gapWidth val="75"/>
        <c:overlap val="100"/>
        <c:axId val="817609104"/>
        <c:axId val="817620528"/>
      </c:barChart>
      <c:catAx>
        <c:axId val="817609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7620528"/>
        <c:crosses val="autoZero"/>
        <c:auto val="1"/>
        <c:lblAlgn val="ctr"/>
        <c:lblOffset val="100"/>
        <c:noMultiLvlLbl val="0"/>
      </c:catAx>
      <c:valAx>
        <c:axId val="817620528"/>
        <c:scaling>
          <c:orientation val="minMax"/>
        </c:scaling>
        <c:delete val="0"/>
        <c:axPos val="l"/>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76091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Lst>
</c:chartSpace>
</file>

<file path=xl/charts/colors1.xml><?xml version="1.0" encoding="utf-8"?>
<cs:colorStyle xmlns:cs="http://schemas.microsoft.com/office/drawing/2012/chartStyle" xmlns:a="http://schemas.openxmlformats.org/drawingml/2006/main" meth="withinLinear" id="17">
  <a:schemeClr val="accent4"/>
</cs:colorStyle>
</file>

<file path=xl/charts/colors2.xml><?xml version="1.0" encoding="utf-8"?>
<cs:colorStyle xmlns:cs="http://schemas.microsoft.com/office/drawing/2012/chartStyle" xmlns:a="http://schemas.openxmlformats.org/drawingml/2006/main" meth="withinLinear" id="17">
  <a:schemeClr val="accent4"/>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withinLinear" id="17">
  <a:schemeClr val="accent4"/>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withinLinear" id="17">
  <a:schemeClr val="accent4"/>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81">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850" kern="1200"/>
    <cs:bodyPr wrap="square" lIns="38100" tIns="19050" rIns="38100" bIns="19050" anchor="ctr">
      <a:spAutoFit/>
    </cs:bodyPr>
  </cs:dataLabel>
  <cs:dataLabelCallout>
    <cs:lnRef idx="0"/>
    <cs:fillRef idx="0"/>
    <cs:effectRef idx="0"/>
    <cs:fontRef idx="minor">
      <a:schemeClr val="tx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9525">
        <a:solidFill>
          <a:schemeClr val="lt1"/>
        </a:solidFill>
      </a:ln>
    </cs:spPr>
  </cs:dataPoint>
  <cs:dataPoint3D>
    <cs:lnRef idx="0"/>
    <cs:fillRef idx="0">
      <cs:styleClr val="auto"/>
    </cs:fillRef>
    <cs:effectRef idx="0"/>
    <cs:fontRef idx="minor">
      <a:schemeClr val="tx1"/>
    </cs:fontRef>
    <cs:spPr>
      <a:solidFill>
        <a:schemeClr val="phClr"/>
      </a:solidFill>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defRPr sz="900"/>
  </cs:dataTable>
  <cs:downBar>
    <cs:lnRef idx="0"/>
    <cs:fillRef idx="0"/>
    <cs:effectRef idx="0"/>
    <cs:fontRef idx="minor">
      <a:schemeClr val="tx1"/>
    </cs:fontRef>
    <cs:spPr>
      <a:solidFill>
        <a:schemeClr val="dk1"/>
      </a:solidFill>
    </cs:spPr>
  </cs:downBar>
  <cs:dropLine>
    <cs:lnRef idx="0"/>
    <cs:fillRef idx="0"/>
    <cs:effectRef idx="0"/>
    <cs:fontRef idx="minor">
      <a:schemeClr val="tx1"/>
    </cs:fontRef>
  </cs:dropLine>
  <cs:errorBar>
    <cs:lnRef idx="0"/>
    <cs:fillRef idx="0"/>
    <cs:effectRef idx="0"/>
    <cs:fontRef idx="minor">
      <a:schemeClr val="tx1"/>
    </cs:fontRef>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lumOff val="10000"/>
          </a:schemeClr>
        </a:solidFill>
        <a:round/>
      </a:ln>
    </cs:spPr>
  </cs:gridlineMinor>
  <cs:hiLoLine>
    <cs:lnRef idx="0"/>
    <cs:fillRef idx="0"/>
    <cs:effectRef idx="0"/>
    <cs:fontRef idx="minor">
      <a:schemeClr val="tx1"/>
    </cs:fontRef>
  </cs:hiLoLine>
  <cs:leaderLine>
    <cs:lnRef idx="0"/>
    <cs:fillRef idx="0"/>
    <cs:effectRef idx="0"/>
    <cs:fontRef idx="minor">
      <a:schemeClr val="tx1"/>
    </cs:fontRef>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b="0" kern="1200" spc="0" baseline="0"/>
    <cs:bodyPr/>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tx1"/>
    </cs:fontRef>
    <cs:spPr>
      <a:solidFill>
        <a:schemeClr val="lt1"/>
      </a:solidFill>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2.png"/><Relationship Id="rId4"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1</xdr:col>
      <xdr:colOff>3841648</xdr:colOff>
      <xdr:row>0</xdr:row>
      <xdr:rowOff>0</xdr:rowOff>
    </xdr:from>
    <xdr:to>
      <xdr:col>3</xdr:col>
      <xdr:colOff>0</xdr:colOff>
      <xdr:row>1</xdr:row>
      <xdr:rowOff>0</xdr:rowOff>
    </xdr:to>
    <xdr:pic>
      <xdr:nvPicPr>
        <xdr:cNvPr id="2" name="Picture 1" descr="SAM logo" title="SAM logo">
          <a:extLst>
            <a:ext uri="{FF2B5EF4-FFF2-40B4-BE49-F238E27FC236}">
              <a16:creationId xmlns:a16="http://schemas.microsoft.com/office/drawing/2014/main" id="{7D718778-EA72-473A-BEF9-A59A0A558E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98873" y="0"/>
          <a:ext cx="2578202" cy="409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xdr:colOff>
      <xdr:row>0</xdr:row>
      <xdr:rowOff>66675</xdr:rowOff>
    </xdr:from>
    <xdr:to>
      <xdr:col>1</xdr:col>
      <xdr:colOff>372380</xdr:colOff>
      <xdr:row>1</xdr:row>
      <xdr:rowOff>97155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 y="66675"/>
          <a:ext cx="1229628" cy="640080"/>
        </a:xfrm>
        <a:prstGeom prst="rect">
          <a:avLst/>
        </a:prstGeom>
      </xdr:spPr>
    </xdr:pic>
    <xdr:clientData/>
  </xdr:twoCellAnchor>
  <xdr:twoCellAnchor>
    <xdr:from>
      <xdr:col>5</xdr:col>
      <xdr:colOff>1</xdr:colOff>
      <xdr:row>17</xdr:row>
      <xdr:rowOff>0</xdr:rowOff>
    </xdr:from>
    <xdr:to>
      <xdr:col>11</xdr:col>
      <xdr:colOff>1</xdr:colOff>
      <xdr:row>31</xdr:row>
      <xdr:rowOff>0</xdr:rowOff>
    </xdr:to>
    <xdr:graphicFrame macro="">
      <xdr:nvGraphicFramePr>
        <xdr:cNvPr id="4" name="Chart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17</xdr:row>
      <xdr:rowOff>0</xdr:rowOff>
    </xdr:from>
    <xdr:to>
      <xdr:col>4</xdr:col>
      <xdr:colOff>923925</xdr:colOff>
      <xdr:row>31</xdr:row>
      <xdr:rowOff>0</xdr:rowOff>
    </xdr:to>
    <xdr:graphicFrame macro="">
      <xdr:nvGraphicFramePr>
        <xdr:cNvPr id="5" name="Chart 4">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28575</xdr:colOff>
      <xdr:row>3</xdr:row>
      <xdr:rowOff>61912</xdr:rowOff>
    </xdr:from>
    <xdr:to>
      <xdr:col>17</xdr:col>
      <xdr:colOff>485775</xdr:colOff>
      <xdr:row>15</xdr:row>
      <xdr:rowOff>195262</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xdr:colOff>
      <xdr:row>0</xdr:row>
      <xdr:rowOff>0</xdr:rowOff>
    </xdr:from>
    <xdr:to>
      <xdr:col>1</xdr:col>
      <xdr:colOff>210455</xdr:colOff>
      <xdr:row>1</xdr:row>
      <xdr:rowOff>30480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 y="0"/>
          <a:ext cx="1229628" cy="6400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552450</xdr:colOff>
      <xdr:row>1</xdr:row>
      <xdr:rowOff>204787</xdr:rowOff>
    </xdr:from>
    <xdr:to>
      <xdr:col>10</xdr:col>
      <xdr:colOff>323850</xdr:colOff>
      <xdr:row>15</xdr:row>
      <xdr:rowOff>14287</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372378</xdr:colOff>
      <xdr:row>0</xdr:row>
      <xdr:rowOff>640080</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229628" cy="640080"/>
        </a:xfrm>
        <a:prstGeom prst="rect">
          <a:avLst/>
        </a:prstGeom>
      </xdr:spPr>
    </xdr:pic>
    <xdr:clientData/>
  </xdr:twoCellAnchor>
  <xdr:twoCellAnchor>
    <xdr:from>
      <xdr:col>0</xdr:col>
      <xdr:colOff>19049</xdr:colOff>
      <xdr:row>34</xdr:row>
      <xdr:rowOff>28575</xdr:rowOff>
    </xdr:from>
    <xdr:to>
      <xdr:col>6</xdr:col>
      <xdr:colOff>971549</xdr:colOff>
      <xdr:row>48</xdr:row>
      <xdr:rowOff>19050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307975</xdr:colOff>
      <xdr:row>15</xdr:row>
      <xdr:rowOff>12700</xdr:rowOff>
    </xdr:from>
    <xdr:to>
      <xdr:col>10</xdr:col>
      <xdr:colOff>647700</xdr:colOff>
      <xdr:row>34</xdr:row>
      <xdr:rowOff>12700</xdr:rowOff>
    </xdr:to>
    <mc:AlternateContent xmlns:mc="http://schemas.openxmlformats.org/markup-compatibility/2006">
      <mc:Choice xmlns:cx="http://schemas.microsoft.com/office/drawing/2014/chartex" Requires="cx">
        <xdr:graphicFrame macro="">
          <xdr:nvGraphicFramePr>
            <xdr:cNvPr id="4" name="Chart 3"/>
            <xdr:cNvGraphicFramePr/>
          </xdr:nvGraphicFramePr>
          <xdr:xfrm>
            <a:off x="0" y="0"/>
            <a:ext cx="0" cy="0"/>
          </xdr:xfrm>
          <a:graphic>
            <a:graphicData uri="http://schemas.microsoft.com/office/drawing/2014/chartex">
              <c:chart xmlns:c="http://schemas.openxmlformats.org/drawingml/2006/chart" xmlns:r="http://schemas.openxmlformats.org/officeDocument/2006/relationships" r:id="rId3"/>
            </a:graphicData>
          </a:graphic>
        </xdr:graphicFrame>
      </mc:Choice>
      <mc:Fallback>
        <xdr:sp macro="" textlink="">
          <xdr:nvSpPr>
            <xdr:cNvPr id="0" name=""/>
            <xdr:cNvSpPr>
              <a:spLocks noTextEdit="1"/>
            </xdr:cNvSpPr>
          </xdr:nvSpPr>
          <xdr:spPr>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121553</xdr:colOff>
      <xdr:row>1</xdr:row>
      <xdr:rowOff>430530</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229628" cy="64008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7</xdr:row>
      <xdr:rowOff>195262</xdr:rowOff>
    </xdr:from>
    <xdr:to>
      <xdr:col>6</xdr:col>
      <xdr:colOff>866774</xdr:colOff>
      <xdr:row>29</xdr:row>
      <xdr:rowOff>190500</xdr:rowOff>
    </xdr:to>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28575</xdr:colOff>
      <xdr:row>8</xdr:row>
      <xdr:rowOff>0</xdr:rowOff>
    </xdr:from>
    <xdr:to>
      <xdr:col>10</xdr:col>
      <xdr:colOff>523875</xdr:colOff>
      <xdr:row>21</xdr:row>
      <xdr:rowOff>85725</xdr:rowOff>
    </xdr:to>
    <mc:AlternateContent xmlns:mc="http://schemas.openxmlformats.org/markup-compatibility/2006" xmlns:a14="http://schemas.microsoft.com/office/drawing/2010/main">
      <mc:Choice Requires="a14">
        <xdr:graphicFrame macro="">
          <xdr:nvGraphicFramePr>
            <xdr:cNvPr id="3" name="Plan Type"/>
            <xdr:cNvGraphicFramePr/>
          </xdr:nvGraphicFramePr>
          <xdr:xfrm>
            <a:off x="0" y="0"/>
            <a:ext cx="0" cy="0"/>
          </xdr:xfrm>
          <a:graphic>
            <a:graphicData uri="http://schemas.microsoft.com/office/drawing/2010/slicer">
              <sle:slicer xmlns:sle="http://schemas.microsoft.com/office/drawing/2010/slicer" name="Plan Type"/>
            </a:graphicData>
          </a:graphic>
        </xdr:graphicFrame>
      </mc:Choice>
      <mc:Fallback xmlns="">
        <xdr:sp macro="" textlink="">
          <xdr:nvSpPr>
            <xdr:cNvPr id="0" name=""/>
            <xdr:cNvSpPr>
              <a:spLocks noTextEdit="1"/>
            </xdr:cNvSpPr>
          </xdr:nvSpPr>
          <xdr:spPr>
            <a:xfrm>
              <a:off x="6553200" y="1676400"/>
              <a:ext cx="1828800" cy="28098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pivotCacheDefinition1.xml><?xml version="1.0" encoding="utf-8"?>
<pivotCacheDefinition xmlns="http://schemas.openxmlformats.org/spreadsheetml/2006/main" xmlns:r="http://schemas.openxmlformats.org/officeDocument/2006/relationships" r:id="rId1" refreshedBy="Your Name" refreshedDate="43391.646083449072" createdVersion="5" refreshedVersion="5" minRefreshableVersion="3" recordCount="27">
  <cacheSource type="worksheet">
    <worksheetSource name="Customers"/>
  </cacheSource>
  <cacheFields count="8">
    <cacheField name="Customer" numFmtId="0">
      <sharedItems containsSemiMixedTypes="0" containsString="0" containsNumber="1" containsInteger="1" minValue="5010" maxValue="5208"/>
    </cacheField>
    <cacheField name="Years" numFmtId="1">
      <sharedItems containsSemiMixedTypes="0" containsString="0" containsNumber="1" containsInteger="1" minValue="1" maxValue="7"/>
    </cacheField>
    <cacheField name="State" numFmtId="0">
      <sharedItems count="5">
        <s v="DC"/>
        <s v="NC"/>
        <s v="DE"/>
        <s v="MD"/>
        <s v="VA"/>
      </sharedItems>
    </cacheField>
    <cacheField name="Plan ID" numFmtId="14">
      <sharedItems count="11">
        <s v="BA2"/>
        <s v="FA2"/>
        <s v="FA3"/>
        <s v="UN2"/>
        <s v="FA1"/>
        <s v="SI1"/>
        <s v="IN1"/>
        <s v="UN3"/>
        <s v="BA3"/>
        <s v="UN1"/>
        <s v="IN2"/>
      </sharedItems>
    </cacheField>
    <cacheField name="Plan Type" numFmtId="0">
      <sharedItems count="5">
        <s v="Basic"/>
        <s v="Family"/>
        <s v="Unlimited"/>
        <s v="Single"/>
        <s v="International"/>
      </sharedItems>
    </cacheField>
    <cacheField name="# of Lines" numFmtId="0">
      <sharedItems containsSemiMixedTypes="0" containsString="0" containsNumber="1" containsInteger="1" minValue="1" maxValue="6"/>
    </cacheField>
    <cacheField name="Order Location" numFmtId="164">
      <sharedItems/>
    </cacheField>
    <cacheField name="Payment" numFmtId="164">
      <sharedItems containsSemiMixedTypes="0" containsString="0" containsNumber="1" containsInteger="1" minValue="45" maxValue="325"/>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Your Name" refreshedDate="43391.672428472222" createdVersion="5" refreshedVersion="5" minRefreshableVersion="3" recordCount="12">
  <cacheSource type="worksheet">
    <worksheetSource name="Plans"/>
  </cacheSource>
  <cacheFields count="8">
    <cacheField name="Plan ID" numFmtId="0">
      <sharedItems count="12">
        <s v="BA1"/>
        <s v="BA2"/>
        <s v="BA3"/>
        <s v="FA1"/>
        <s v="FA2"/>
        <s v="FA3"/>
        <s v="IN1"/>
        <s v="IN2"/>
        <s v="SI1"/>
        <s v="UN1"/>
        <s v="UN2"/>
        <s v="UN3"/>
      </sharedItems>
    </cacheField>
    <cacheField name="Plan Type" numFmtId="0">
      <sharedItems count="5">
        <s v="Basic"/>
        <s v="Family"/>
        <s v="International"/>
        <s v="Single"/>
        <s v="Unlimited"/>
      </sharedItems>
    </cacheField>
    <cacheField name="# of Lines" numFmtId="0">
      <sharedItems containsSemiMixedTypes="0" containsString="0" containsNumber="1" containsInteger="1" minValue="1" maxValue="6"/>
    </cacheField>
    <cacheField name="Cost / Line" numFmtId="164">
      <sharedItems containsSemiMixedTypes="0" containsString="0" containsNumber="1" containsInteger="1" minValue="30" maxValue="65"/>
    </cacheField>
    <cacheField name="Total Cost" numFmtId="164">
      <sharedItems containsSemiMixedTypes="0" containsString="0" containsNumber="1" containsInteger="1" minValue="30" maxValue="325"/>
    </cacheField>
    <cacheField name="Q1 Sales" numFmtId="165">
      <sharedItems containsSemiMixedTypes="0" containsString="0" containsNumber="1" containsInteger="1" minValue="1740" maxValue="11050"/>
    </cacheField>
    <cacheField name="Q2 Sales" numFmtId="165">
      <sharedItems containsSemiMixedTypes="0" containsString="0" containsNumber="1" containsInteger="1" minValue="960" maxValue="15120"/>
    </cacheField>
    <cacheField name="Difference" numFmtId="0" formula="'Q2 Sales'-'Q1 Sales'" databaseField="0"/>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r:id="rId1" refreshedBy="User" refreshedDate="44143.6276462963" createdVersion="5" refreshedVersion="5" minRefreshableVersion="3" recordCount="27">
  <cacheSource type="worksheet">
    <worksheetSource name="Customers"/>
  </cacheSource>
  <cacheFields count="8">
    <cacheField name="Customer" numFmtId="0">
      <sharedItems containsSemiMixedTypes="0" containsString="0" containsNumber="1" containsInteger="1" minValue="5010" maxValue="5208" count="27">
        <n v="5010"/>
        <n v="5015"/>
        <n v="5019"/>
        <n v="5020"/>
        <n v="5023"/>
        <n v="5025"/>
        <n v="5027"/>
        <n v="5029"/>
        <n v="5031"/>
        <n v="5033"/>
        <n v="5037"/>
        <n v="5039"/>
        <n v="5102"/>
        <n v="5104"/>
        <n v="5106"/>
        <n v="5108"/>
        <n v="5110"/>
        <n v="5112"/>
        <n v="5114"/>
        <n v="5116"/>
        <n v="5118"/>
        <n v="5120"/>
        <n v="5122"/>
        <n v="5128"/>
        <n v="5201"/>
        <n v="5207"/>
        <n v="5208"/>
      </sharedItems>
    </cacheField>
    <cacheField name="Years" numFmtId="1">
      <sharedItems containsSemiMixedTypes="0" containsString="0" containsNumber="1" containsInteger="1" minValue="1" maxValue="7"/>
    </cacheField>
    <cacheField name="State" numFmtId="0">
      <sharedItems count="5">
        <s v="DC"/>
        <s v="NC"/>
        <s v="DE"/>
        <s v="MD"/>
        <s v="VA"/>
      </sharedItems>
    </cacheField>
    <cacheField name="Plan ID" numFmtId="14">
      <sharedItems/>
    </cacheField>
    <cacheField name="Plan Type" numFmtId="0">
      <sharedItems count="5">
        <s v="Basic"/>
        <s v="Family"/>
        <s v="Unlimited"/>
        <s v="Single"/>
        <s v="International"/>
      </sharedItems>
    </cacheField>
    <cacheField name="# of Lines" numFmtId="0">
      <sharedItems containsSemiMixedTypes="0" containsString="0" containsNumber="1" containsInteger="1" minValue="1" maxValue="6"/>
    </cacheField>
    <cacheField name="Order Location" numFmtId="164">
      <sharedItems count="3">
        <s v="Online"/>
        <s v="EM store"/>
        <s v="Phone store"/>
      </sharedItems>
    </cacheField>
    <cacheField name="Payment" numFmtId="164">
      <sharedItems containsSemiMixedTypes="0" containsString="0" containsNumber="1" containsInteger="1" minValue="45" maxValue="325"/>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r:id="rId1" refreshedBy="User" refreshedDate="44143.745484375002" createdVersion="5" refreshedVersion="5" minRefreshableVersion="3" recordCount="27">
  <cacheSource type="worksheet">
    <worksheetSource name="Customers"/>
  </cacheSource>
  <cacheFields count="8">
    <cacheField name="Customer" numFmtId="0">
      <sharedItems containsSemiMixedTypes="0" containsString="0" containsNumber="1" containsInteger="1" minValue="5010" maxValue="5208"/>
    </cacheField>
    <cacheField name="Years" numFmtId="1">
      <sharedItems containsSemiMixedTypes="0" containsString="0" containsNumber="1" containsInteger="1" minValue="1" maxValue="7"/>
    </cacheField>
    <cacheField name="State" numFmtId="0">
      <sharedItems count="5">
        <s v="DC"/>
        <s v="NC"/>
        <s v="DE"/>
        <s v="MD"/>
        <s v="VA"/>
      </sharedItems>
    </cacheField>
    <cacheField name="Plan ID" numFmtId="14">
      <sharedItems/>
    </cacheField>
    <cacheField name="Plan Type" numFmtId="0">
      <sharedItems count="5">
        <s v="Basic"/>
        <s v="Family"/>
        <s v="Unlimited"/>
        <s v="Single"/>
        <s v="International"/>
      </sharedItems>
    </cacheField>
    <cacheField name="# of Lines" numFmtId="0">
      <sharedItems containsSemiMixedTypes="0" containsString="0" containsNumber="1" containsInteger="1" minValue="1" maxValue="6"/>
    </cacheField>
    <cacheField name="Order Location" numFmtId="164">
      <sharedItems count="3">
        <s v="Online"/>
        <s v="EM store"/>
        <s v="Phone store"/>
      </sharedItems>
    </cacheField>
    <cacheField name="Payment" numFmtId="164">
      <sharedItems containsSemiMixedTypes="0" containsString="0" containsNumber="1" containsInteger="1" minValue="45" maxValue="325"/>
    </cacheField>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count="27">
  <r>
    <n v="5010"/>
    <n v="4"/>
    <x v="0"/>
    <x v="0"/>
    <x v="0"/>
    <n v="2"/>
    <s v="Online"/>
    <n v="60"/>
  </r>
  <r>
    <n v="5015"/>
    <n v="2"/>
    <x v="1"/>
    <x v="1"/>
    <x v="1"/>
    <n v="3"/>
    <s v="Online"/>
    <n v="120"/>
  </r>
  <r>
    <n v="5019"/>
    <n v="1"/>
    <x v="2"/>
    <x v="2"/>
    <x v="1"/>
    <n v="6"/>
    <s v="EM store"/>
    <n v="240"/>
  </r>
  <r>
    <n v="5020"/>
    <n v="3"/>
    <x v="0"/>
    <x v="3"/>
    <x v="2"/>
    <n v="2"/>
    <s v="Online"/>
    <n v="130"/>
  </r>
  <r>
    <n v="5023"/>
    <n v="5"/>
    <x v="1"/>
    <x v="4"/>
    <x v="1"/>
    <n v="2"/>
    <s v="Phone store"/>
    <n v="80"/>
  </r>
  <r>
    <n v="5025"/>
    <n v="6"/>
    <x v="3"/>
    <x v="5"/>
    <x v="3"/>
    <n v="1"/>
    <s v="Online"/>
    <n v="45"/>
  </r>
  <r>
    <n v="5027"/>
    <n v="4"/>
    <x v="0"/>
    <x v="3"/>
    <x v="2"/>
    <n v="2"/>
    <s v="Phone store"/>
    <n v="130"/>
  </r>
  <r>
    <n v="5029"/>
    <n v="7"/>
    <x v="4"/>
    <x v="2"/>
    <x v="1"/>
    <n v="6"/>
    <s v="Online"/>
    <n v="240"/>
  </r>
  <r>
    <n v="5031"/>
    <n v="2"/>
    <x v="2"/>
    <x v="6"/>
    <x v="4"/>
    <n v="1"/>
    <s v="EM store"/>
    <n v="60"/>
  </r>
  <r>
    <n v="5033"/>
    <n v="3"/>
    <x v="4"/>
    <x v="7"/>
    <x v="2"/>
    <n v="5"/>
    <s v="Online"/>
    <n v="325"/>
  </r>
  <r>
    <n v="5037"/>
    <n v="1"/>
    <x v="2"/>
    <x v="3"/>
    <x v="2"/>
    <n v="2"/>
    <s v="Online"/>
    <n v="130"/>
  </r>
  <r>
    <n v="5039"/>
    <n v="1"/>
    <x v="4"/>
    <x v="8"/>
    <x v="0"/>
    <n v="4"/>
    <s v="Online"/>
    <n v="120"/>
  </r>
  <r>
    <n v="5102"/>
    <n v="3"/>
    <x v="3"/>
    <x v="1"/>
    <x v="1"/>
    <n v="3"/>
    <s v="EM store"/>
    <n v="120"/>
  </r>
  <r>
    <n v="5104"/>
    <n v="2"/>
    <x v="0"/>
    <x v="5"/>
    <x v="3"/>
    <n v="1"/>
    <s v="Phone store"/>
    <n v="45"/>
  </r>
  <r>
    <n v="5106"/>
    <n v="4"/>
    <x v="1"/>
    <x v="7"/>
    <x v="2"/>
    <n v="5"/>
    <s v="Online"/>
    <n v="325"/>
  </r>
  <r>
    <n v="5108"/>
    <n v="6"/>
    <x v="0"/>
    <x v="3"/>
    <x v="2"/>
    <n v="2"/>
    <s v="Online"/>
    <n v="130"/>
  </r>
  <r>
    <n v="5110"/>
    <n v="6"/>
    <x v="4"/>
    <x v="2"/>
    <x v="1"/>
    <n v="6"/>
    <s v="EM store"/>
    <n v="240"/>
  </r>
  <r>
    <n v="5112"/>
    <n v="5"/>
    <x v="3"/>
    <x v="1"/>
    <x v="1"/>
    <n v="3"/>
    <s v="Phone store"/>
    <n v="120"/>
  </r>
  <r>
    <n v="5114"/>
    <n v="4"/>
    <x v="0"/>
    <x v="8"/>
    <x v="0"/>
    <n v="4"/>
    <s v="Phone store"/>
    <n v="120"/>
  </r>
  <r>
    <n v="5116"/>
    <n v="3"/>
    <x v="4"/>
    <x v="9"/>
    <x v="2"/>
    <n v="1"/>
    <s v="Online"/>
    <n v="65"/>
  </r>
  <r>
    <n v="5118"/>
    <n v="2"/>
    <x v="0"/>
    <x v="4"/>
    <x v="1"/>
    <n v="2"/>
    <s v="Online"/>
    <n v="80"/>
  </r>
  <r>
    <n v="5120"/>
    <n v="5"/>
    <x v="3"/>
    <x v="1"/>
    <x v="1"/>
    <n v="3"/>
    <s v="Online"/>
    <n v="120"/>
  </r>
  <r>
    <n v="5122"/>
    <n v="5"/>
    <x v="4"/>
    <x v="2"/>
    <x v="1"/>
    <n v="6"/>
    <s v="Online"/>
    <n v="240"/>
  </r>
  <r>
    <n v="5128"/>
    <n v="6"/>
    <x v="1"/>
    <x v="10"/>
    <x v="4"/>
    <n v="2"/>
    <s v="Phone store"/>
    <n v="120"/>
  </r>
  <r>
    <n v="5201"/>
    <n v="2"/>
    <x v="2"/>
    <x v="1"/>
    <x v="1"/>
    <n v="3"/>
    <s v="Online"/>
    <n v="120"/>
  </r>
  <r>
    <n v="5207"/>
    <n v="1"/>
    <x v="3"/>
    <x v="3"/>
    <x v="2"/>
    <n v="2"/>
    <s v="EM store"/>
    <n v="130"/>
  </r>
  <r>
    <n v="5208"/>
    <n v="4"/>
    <x v="4"/>
    <x v="3"/>
    <x v="2"/>
    <n v="2"/>
    <s v="Online"/>
    <n v="130"/>
  </r>
</pivotCacheRecords>
</file>

<file path=xl/pivotCache/pivotCacheRecords2.xml><?xml version="1.0" encoding="utf-8"?>
<pivotCacheRecords xmlns="http://schemas.openxmlformats.org/spreadsheetml/2006/main" xmlns:r="http://schemas.openxmlformats.org/officeDocument/2006/relationships" count="12">
  <r>
    <x v="0"/>
    <x v="0"/>
    <n v="1"/>
    <n v="30"/>
    <n v="30"/>
    <n v="3600"/>
    <n v="4290"/>
  </r>
  <r>
    <x v="1"/>
    <x v="0"/>
    <n v="2"/>
    <n v="30"/>
    <n v="60"/>
    <n v="7200"/>
    <n v="8580"/>
  </r>
  <r>
    <x v="2"/>
    <x v="0"/>
    <n v="4"/>
    <n v="30"/>
    <n v="120"/>
    <n v="9480"/>
    <n v="7560"/>
  </r>
  <r>
    <x v="3"/>
    <x v="1"/>
    <n v="2"/>
    <n v="40"/>
    <n v="80"/>
    <n v="8720"/>
    <n v="7440"/>
  </r>
  <r>
    <x v="4"/>
    <x v="1"/>
    <n v="3"/>
    <n v="40"/>
    <n v="120"/>
    <n v="9480"/>
    <n v="8720"/>
  </r>
  <r>
    <x v="5"/>
    <x v="1"/>
    <n v="6"/>
    <n v="40"/>
    <n v="240"/>
    <n v="11050"/>
    <n v="15120"/>
  </r>
  <r>
    <x v="6"/>
    <x v="2"/>
    <n v="1"/>
    <n v="60"/>
    <n v="60"/>
    <n v="1740"/>
    <n v="960"/>
  </r>
  <r>
    <x v="7"/>
    <x v="2"/>
    <n v="2"/>
    <n v="60"/>
    <n v="120"/>
    <n v="3960"/>
    <n v="4440"/>
  </r>
  <r>
    <x v="8"/>
    <x v="3"/>
    <n v="1"/>
    <n v="45"/>
    <n v="45"/>
    <n v="3735"/>
    <n v="2610"/>
  </r>
  <r>
    <x v="9"/>
    <x v="4"/>
    <n v="1"/>
    <n v="65"/>
    <n v="65"/>
    <n v="5135"/>
    <n v="4615"/>
  </r>
  <r>
    <x v="10"/>
    <x v="4"/>
    <n v="2"/>
    <n v="65"/>
    <n v="130"/>
    <n v="10920"/>
    <n v="10270"/>
  </r>
  <r>
    <x v="11"/>
    <x v="4"/>
    <n v="5"/>
    <n v="65"/>
    <n v="325"/>
    <n v="10400"/>
    <n v="11050"/>
  </r>
</pivotCacheRecords>
</file>

<file path=xl/pivotCache/pivotCacheRecords3.xml><?xml version="1.0" encoding="utf-8"?>
<pivotCacheRecords xmlns="http://schemas.openxmlformats.org/spreadsheetml/2006/main" xmlns:r="http://schemas.openxmlformats.org/officeDocument/2006/relationships" count="27">
  <r>
    <x v="0"/>
    <n v="4"/>
    <x v="0"/>
    <s v="BA2"/>
    <x v="0"/>
    <n v="2"/>
    <x v="0"/>
    <n v="60"/>
  </r>
  <r>
    <x v="1"/>
    <n v="2"/>
    <x v="1"/>
    <s v="FA2"/>
    <x v="1"/>
    <n v="3"/>
    <x v="0"/>
    <n v="120"/>
  </r>
  <r>
    <x v="2"/>
    <n v="1"/>
    <x v="2"/>
    <s v="FA3"/>
    <x v="1"/>
    <n v="6"/>
    <x v="1"/>
    <n v="240"/>
  </r>
  <r>
    <x v="3"/>
    <n v="3"/>
    <x v="0"/>
    <s v="UN2"/>
    <x v="2"/>
    <n v="2"/>
    <x v="0"/>
    <n v="130"/>
  </r>
  <r>
    <x v="4"/>
    <n v="5"/>
    <x v="1"/>
    <s v="FA1"/>
    <x v="1"/>
    <n v="2"/>
    <x v="2"/>
    <n v="80"/>
  </r>
  <r>
    <x v="5"/>
    <n v="6"/>
    <x v="3"/>
    <s v="SI1"/>
    <x v="3"/>
    <n v="1"/>
    <x v="0"/>
    <n v="45"/>
  </r>
  <r>
    <x v="6"/>
    <n v="4"/>
    <x v="0"/>
    <s v="UN2"/>
    <x v="2"/>
    <n v="2"/>
    <x v="2"/>
    <n v="130"/>
  </r>
  <r>
    <x v="7"/>
    <n v="7"/>
    <x v="4"/>
    <s v="FA3"/>
    <x v="1"/>
    <n v="6"/>
    <x v="0"/>
    <n v="240"/>
  </r>
  <r>
    <x v="8"/>
    <n v="2"/>
    <x v="2"/>
    <s v="IN1"/>
    <x v="4"/>
    <n v="1"/>
    <x v="1"/>
    <n v="60"/>
  </r>
  <r>
    <x v="9"/>
    <n v="3"/>
    <x v="4"/>
    <s v="UN3"/>
    <x v="2"/>
    <n v="5"/>
    <x v="0"/>
    <n v="325"/>
  </r>
  <r>
    <x v="10"/>
    <n v="1"/>
    <x v="2"/>
    <s v="UN2"/>
    <x v="2"/>
    <n v="2"/>
    <x v="0"/>
    <n v="130"/>
  </r>
  <r>
    <x v="11"/>
    <n v="1"/>
    <x v="4"/>
    <s v="BA3"/>
    <x v="0"/>
    <n v="4"/>
    <x v="0"/>
    <n v="120"/>
  </r>
  <r>
    <x v="12"/>
    <n v="3"/>
    <x v="3"/>
    <s v="FA2"/>
    <x v="1"/>
    <n v="3"/>
    <x v="1"/>
    <n v="120"/>
  </r>
  <r>
    <x v="13"/>
    <n v="2"/>
    <x v="0"/>
    <s v="SI1"/>
    <x v="3"/>
    <n v="1"/>
    <x v="2"/>
    <n v="45"/>
  </r>
  <r>
    <x v="14"/>
    <n v="4"/>
    <x v="1"/>
    <s v="UN3"/>
    <x v="2"/>
    <n v="5"/>
    <x v="0"/>
    <n v="325"/>
  </r>
  <r>
    <x v="15"/>
    <n v="6"/>
    <x v="0"/>
    <s v="UN2"/>
    <x v="2"/>
    <n v="2"/>
    <x v="0"/>
    <n v="130"/>
  </r>
  <r>
    <x v="16"/>
    <n v="6"/>
    <x v="4"/>
    <s v="FA3"/>
    <x v="1"/>
    <n v="6"/>
    <x v="1"/>
    <n v="240"/>
  </r>
  <r>
    <x v="17"/>
    <n v="5"/>
    <x v="3"/>
    <s v="FA2"/>
    <x v="1"/>
    <n v="3"/>
    <x v="2"/>
    <n v="120"/>
  </r>
  <r>
    <x v="18"/>
    <n v="4"/>
    <x v="0"/>
    <s v="BA3"/>
    <x v="0"/>
    <n v="4"/>
    <x v="2"/>
    <n v="120"/>
  </r>
  <r>
    <x v="19"/>
    <n v="3"/>
    <x v="4"/>
    <s v="UN1"/>
    <x v="2"/>
    <n v="1"/>
    <x v="0"/>
    <n v="65"/>
  </r>
  <r>
    <x v="20"/>
    <n v="2"/>
    <x v="0"/>
    <s v="FA1"/>
    <x v="1"/>
    <n v="2"/>
    <x v="0"/>
    <n v="80"/>
  </r>
  <r>
    <x v="21"/>
    <n v="5"/>
    <x v="3"/>
    <s v="FA2"/>
    <x v="1"/>
    <n v="3"/>
    <x v="0"/>
    <n v="120"/>
  </r>
  <r>
    <x v="22"/>
    <n v="5"/>
    <x v="4"/>
    <s v="FA3"/>
    <x v="1"/>
    <n v="6"/>
    <x v="0"/>
    <n v="240"/>
  </r>
  <r>
    <x v="23"/>
    <n v="6"/>
    <x v="1"/>
    <s v="IN2"/>
    <x v="4"/>
    <n v="2"/>
    <x v="2"/>
    <n v="120"/>
  </r>
  <r>
    <x v="24"/>
    <n v="2"/>
    <x v="2"/>
    <s v="FA2"/>
    <x v="1"/>
    <n v="3"/>
    <x v="0"/>
    <n v="120"/>
  </r>
  <r>
    <x v="25"/>
    <n v="1"/>
    <x v="3"/>
    <s v="UN2"/>
    <x v="2"/>
    <n v="2"/>
    <x v="1"/>
    <n v="130"/>
  </r>
  <r>
    <x v="26"/>
    <n v="4"/>
    <x v="4"/>
    <s v="UN2"/>
    <x v="2"/>
    <n v="2"/>
    <x v="0"/>
    <n v="130"/>
  </r>
</pivotCacheRecords>
</file>

<file path=xl/pivotCache/pivotCacheRecords4.xml><?xml version="1.0" encoding="utf-8"?>
<pivotCacheRecords xmlns="http://schemas.openxmlformats.org/spreadsheetml/2006/main" xmlns:r="http://schemas.openxmlformats.org/officeDocument/2006/relationships" count="27">
  <r>
    <n v="5010"/>
    <n v="4"/>
    <x v="0"/>
    <s v="BA2"/>
    <x v="0"/>
    <n v="2"/>
    <x v="0"/>
    <n v="60"/>
  </r>
  <r>
    <n v="5015"/>
    <n v="2"/>
    <x v="1"/>
    <s v="FA2"/>
    <x v="1"/>
    <n v="3"/>
    <x v="0"/>
    <n v="150"/>
  </r>
  <r>
    <n v="5019"/>
    <n v="1"/>
    <x v="2"/>
    <s v="FA3"/>
    <x v="1"/>
    <n v="6"/>
    <x v="1"/>
    <n v="300"/>
  </r>
  <r>
    <n v="5020"/>
    <n v="3"/>
    <x v="0"/>
    <s v="UN2"/>
    <x v="2"/>
    <n v="2"/>
    <x v="0"/>
    <n v="130"/>
  </r>
  <r>
    <n v="5023"/>
    <n v="5"/>
    <x v="1"/>
    <s v="FA1"/>
    <x v="1"/>
    <n v="2"/>
    <x v="2"/>
    <n v="100"/>
  </r>
  <r>
    <n v="5025"/>
    <n v="6"/>
    <x v="3"/>
    <s v="SI1"/>
    <x v="3"/>
    <n v="1"/>
    <x v="0"/>
    <n v="45"/>
  </r>
  <r>
    <n v="5027"/>
    <n v="4"/>
    <x v="0"/>
    <s v="UN2"/>
    <x v="2"/>
    <n v="2"/>
    <x v="2"/>
    <n v="130"/>
  </r>
  <r>
    <n v="5029"/>
    <n v="7"/>
    <x v="4"/>
    <s v="FA3"/>
    <x v="1"/>
    <n v="6"/>
    <x v="0"/>
    <n v="300"/>
  </r>
  <r>
    <n v="5031"/>
    <n v="2"/>
    <x v="2"/>
    <s v="IN1"/>
    <x v="4"/>
    <n v="1"/>
    <x v="1"/>
    <n v="60"/>
  </r>
  <r>
    <n v="5033"/>
    <n v="3"/>
    <x v="4"/>
    <s v="UN3"/>
    <x v="2"/>
    <n v="5"/>
    <x v="0"/>
    <n v="325"/>
  </r>
  <r>
    <n v="5037"/>
    <n v="1"/>
    <x v="2"/>
    <s v="UN2"/>
    <x v="2"/>
    <n v="2"/>
    <x v="0"/>
    <n v="130"/>
  </r>
  <r>
    <n v="5039"/>
    <n v="1"/>
    <x v="4"/>
    <s v="BA3"/>
    <x v="0"/>
    <n v="4"/>
    <x v="0"/>
    <n v="120"/>
  </r>
  <r>
    <n v="5102"/>
    <n v="3"/>
    <x v="3"/>
    <s v="FA2"/>
    <x v="1"/>
    <n v="3"/>
    <x v="1"/>
    <n v="150"/>
  </r>
  <r>
    <n v="5104"/>
    <n v="2"/>
    <x v="0"/>
    <s v="SI1"/>
    <x v="3"/>
    <n v="1"/>
    <x v="2"/>
    <n v="45"/>
  </r>
  <r>
    <n v="5106"/>
    <n v="4"/>
    <x v="1"/>
    <s v="UN3"/>
    <x v="2"/>
    <n v="5"/>
    <x v="0"/>
    <n v="325"/>
  </r>
  <r>
    <n v="5108"/>
    <n v="6"/>
    <x v="0"/>
    <s v="UN2"/>
    <x v="2"/>
    <n v="2"/>
    <x v="0"/>
    <n v="130"/>
  </r>
  <r>
    <n v="5110"/>
    <n v="6"/>
    <x v="4"/>
    <s v="FA3"/>
    <x v="1"/>
    <n v="6"/>
    <x v="1"/>
    <n v="300"/>
  </r>
  <r>
    <n v="5112"/>
    <n v="5"/>
    <x v="3"/>
    <s v="FA2"/>
    <x v="1"/>
    <n v="3"/>
    <x v="2"/>
    <n v="150"/>
  </r>
  <r>
    <n v="5114"/>
    <n v="4"/>
    <x v="0"/>
    <s v="BA3"/>
    <x v="0"/>
    <n v="4"/>
    <x v="2"/>
    <n v="120"/>
  </r>
  <r>
    <n v="5116"/>
    <n v="3"/>
    <x v="4"/>
    <s v="UN1"/>
    <x v="2"/>
    <n v="1"/>
    <x v="0"/>
    <n v="65"/>
  </r>
  <r>
    <n v="5118"/>
    <n v="2"/>
    <x v="0"/>
    <s v="FA1"/>
    <x v="1"/>
    <n v="2"/>
    <x v="0"/>
    <n v="100"/>
  </r>
  <r>
    <n v="5120"/>
    <n v="5"/>
    <x v="3"/>
    <s v="FA2"/>
    <x v="1"/>
    <n v="3"/>
    <x v="0"/>
    <n v="150"/>
  </r>
  <r>
    <n v="5122"/>
    <n v="5"/>
    <x v="4"/>
    <s v="FA3"/>
    <x v="1"/>
    <n v="6"/>
    <x v="0"/>
    <n v="300"/>
  </r>
  <r>
    <n v="5128"/>
    <n v="6"/>
    <x v="1"/>
    <s v="IN2"/>
    <x v="4"/>
    <n v="2"/>
    <x v="2"/>
    <n v="120"/>
  </r>
  <r>
    <n v="5201"/>
    <n v="2"/>
    <x v="2"/>
    <s v="FA2"/>
    <x v="1"/>
    <n v="3"/>
    <x v="0"/>
    <n v="150"/>
  </r>
  <r>
    <n v="5207"/>
    <n v="1"/>
    <x v="3"/>
    <s v="UN2"/>
    <x v="2"/>
    <n v="2"/>
    <x v="1"/>
    <n v="130"/>
  </r>
  <r>
    <n v="5208"/>
    <n v="4"/>
    <x v="4"/>
    <s v="UN2"/>
    <x v="2"/>
    <n v="2"/>
    <x v="0"/>
    <n v="13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pivotTable1.xml><?xml version="1.0" encoding="utf-8"?>
<pivotTableDefinition xmlns="http://schemas.openxmlformats.org/spreadsheetml/2006/main" name="PivotTable3" cacheId="6"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chartFormat="10">
  <location ref="A3:C9" firstHeaderRow="0" firstDataRow="1" firstDataCol="1"/>
  <pivotFields count="8">
    <pivotField showAll="0"/>
    <pivotField numFmtId="1" showAll="0"/>
    <pivotField axis="axisRow" showAll="0">
      <items count="6">
        <item x="0"/>
        <item x="2"/>
        <item x="3"/>
        <item x="1"/>
        <item x="4"/>
        <item t="default"/>
      </items>
    </pivotField>
    <pivotField showAll="0"/>
    <pivotField showAll="0"/>
    <pivotField showAll="0"/>
    <pivotField showAll="0"/>
    <pivotField dataField="1" numFmtId="164" showAll="0"/>
  </pivotFields>
  <rowFields count="1">
    <field x="2"/>
  </rowFields>
  <rowItems count="6">
    <i>
      <x/>
    </i>
    <i>
      <x v="1"/>
    </i>
    <i>
      <x v="2"/>
    </i>
    <i>
      <x v="3"/>
    </i>
    <i>
      <x v="4"/>
    </i>
    <i t="grand">
      <x/>
    </i>
  </rowItems>
  <colFields count="1">
    <field x="-2"/>
  </colFields>
  <colItems count="2">
    <i>
      <x/>
    </i>
    <i i="1">
      <x v="1"/>
    </i>
  </colItems>
  <dataFields count="2">
    <dataField name="Total Payment" fld="7" baseField="0" baseItem="0"/>
    <dataField name="Average of Payment" fld="7" subtotal="average" baseField="2" baseItem="0"/>
  </dataFields>
  <formats count="1">
    <format dxfId="14">
      <pivotArea outline="0" collapsedLevelsAreSubtotals="1" fieldPosition="0"/>
    </format>
  </formats>
  <chartFormats count="2">
    <chartFormat chart="6" format="0" series="1">
      <pivotArea type="data" outline="0" fieldPosition="0">
        <references count="1">
          <reference field="4294967294" count="1" selected="0">
            <x v="0"/>
          </reference>
        </references>
      </pivotArea>
    </chartFormat>
    <chartFormat chart="6" format="1" series="1">
      <pivotArea type="data" outline="0" fieldPosition="0">
        <references count="1">
          <reference field="4294967294" count="1" selected="0">
            <x v="1"/>
          </reference>
        </references>
      </pivotArea>
    </chartFormat>
  </chartFormats>
  <pivotTableStyleInfo name="PivotStyleMedium1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PivotTable4" cacheId="6"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rowHeaderCaption="" colHeaderCaption="">
  <location ref="A3:E21" firstHeaderRow="1" firstDataRow="2" firstDataCol="1" rowPageCount="1" colPageCount="1"/>
  <pivotFields count="8">
    <pivotField axis="axisRow" showAll="0">
      <items count="28">
        <item x="0"/>
        <item x="1"/>
        <item x="2"/>
        <item x="3"/>
        <item x="4"/>
        <item x="5"/>
        <item x="6"/>
        <item x="7"/>
        <item x="8"/>
        <item x="9"/>
        <item x="10"/>
        <item x="11"/>
        <item x="12"/>
        <item x="13"/>
        <item x="14"/>
        <item x="15"/>
        <item x="16"/>
        <item x="17"/>
        <item x="18"/>
        <item x="19"/>
        <item x="20"/>
        <item x="21"/>
        <item x="22"/>
        <item x="23"/>
        <item x="24"/>
        <item x="25"/>
        <item x="26"/>
        <item t="default"/>
      </items>
    </pivotField>
    <pivotField dataField="1" numFmtId="1" showAll="0"/>
    <pivotField axis="axisRow" showAll="0">
      <items count="6">
        <item x="0"/>
        <item x="2"/>
        <item x="3"/>
        <item x="1"/>
        <item x="4"/>
        <item t="default"/>
      </items>
    </pivotField>
    <pivotField showAll="0"/>
    <pivotField axis="axisPage" showAll="0">
      <items count="6">
        <item x="0"/>
        <item x="1"/>
        <item x="4"/>
        <item x="3"/>
        <item x="2"/>
        <item t="default"/>
      </items>
    </pivotField>
    <pivotField showAll="0"/>
    <pivotField axis="axisCol" showAll="0">
      <items count="4">
        <item x="1"/>
        <item x="0"/>
        <item x="2"/>
        <item t="default"/>
      </items>
    </pivotField>
    <pivotField numFmtId="164" showAll="0"/>
  </pivotFields>
  <rowFields count="2">
    <field x="2"/>
    <field x="0"/>
  </rowFields>
  <rowItems count="17">
    <i>
      <x/>
    </i>
    <i r="1">
      <x v="20"/>
    </i>
    <i>
      <x v="1"/>
    </i>
    <i r="1">
      <x v="2"/>
    </i>
    <i r="1">
      <x v="24"/>
    </i>
    <i>
      <x v="2"/>
    </i>
    <i r="1">
      <x v="12"/>
    </i>
    <i r="1">
      <x v="17"/>
    </i>
    <i r="1">
      <x v="21"/>
    </i>
    <i>
      <x v="3"/>
    </i>
    <i r="1">
      <x v="1"/>
    </i>
    <i r="1">
      <x v="4"/>
    </i>
    <i>
      <x v="4"/>
    </i>
    <i r="1">
      <x v="7"/>
    </i>
    <i r="1">
      <x v="16"/>
    </i>
    <i r="1">
      <x v="22"/>
    </i>
    <i t="grand">
      <x/>
    </i>
  </rowItems>
  <colFields count="1">
    <field x="6"/>
  </colFields>
  <colItems count="4">
    <i>
      <x/>
    </i>
    <i>
      <x v="1"/>
    </i>
    <i>
      <x v="2"/>
    </i>
    <i t="grand">
      <x/>
    </i>
  </colItems>
  <pageFields count="1">
    <pageField fld="4" item="1" hier="-1"/>
  </pageFields>
  <dataFields count="1">
    <dataField name="Sum of Years"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PivotTable12" cacheId="4" applyNumberFormats="0" applyBorderFormats="0" applyFontFormats="0" applyPatternFormats="0" applyAlignmentFormats="0" applyWidthHeightFormats="1" dataCaption="Values" updatedVersion="5" minRefreshableVersion="3" useAutoFormatting="1" itemPrintTitles="1" createdVersion="5" indent="0" compact="0" compactData="0" multipleFieldFilters="0" rowHeaderCaption="Plans">
  <location ref="A3:E41" firstHeaderRow="0" firstDataRow="1" firstDataCol="3"/>
  <pivotFields count="8">
    <pivotField dataField="1" compact="0" outline="0" showAll="0"/>
    <pivotField compact="0" numFmtId="1" outline="0" showAll="0"/>
    <pivotField axis="axisRow" compact="0" outline="0" showAll="0">
      <items count="6">
        <item x="0"/>
        <item x="2"/>
        <item x="3"/>
        <item x="1"/>
        <item x="4"/>
        <item t="default"/>
      </items>
    </pivotField>
    <pivotField axis="axisRow" compact="0" outline="0" showAll="0">
      <items count="12">
        <item x="0"/>
        <item x="8"/>
        <item x="4"/>
        <item x="1"/>
        <item x="2"/>
        <item x="6"/>
        <item x="10"/>
        <item x="5"/>
        <item x="9"/>
        <item x="3"/>
        <item x="7"/>
        <item t="default"/>
      </items>
    </pivotField>
    <pivotField axis="axisRow" compact="0" outline="0" showAll="0">
      <items count="6">
        <item x="0"/>
        <item x="1"/>
        <item x="4"/>
        <item x="3"/>
        <item x="2"/>
        <item t="default" sd="0"/>
      </items>
    </pivotField>
    <pivotField compact="0" outline="0" showAll="0"/>
    <pivotField compact="0" outline="0" showAll="0"/>
    <pivotField dataField="1" compact="0" numFmtId="164" outline="0" showAll="0"/>
  </pivotFields>
  <rowFields count="3">
    <field x="4"/>
    <field x="3"/>
    <field x="2"/>
  </rowFields>
  <rowItems count="38">
    <i>
      <x/>
      <x/>
      <x/>
    </i>
    <i t="default" r="1">
      <x/>
    </i>
    <i r="1">
      <x v="1"/>
      <x/>
    </i>
    <i r="2">
      <x v="4"/>
    </i>
    <i t="default" r="1">
      <x v="1"/>
    </i>
    <i t="default">
      <x/>
    </i>
    <i>
      <x v="1"/>
      <x v="2"/>
      <x/>
    </i>
    <i r="2">
      <x v="3"/>
    </i>
    <i t="default" r="1">
      <x v="2"/>
    </i>
    <i r="1">
      <x v="3"/>
      <x v="1"/>
    </i>
    <i r="2">
      <x v="2"/>
    </i>
    <i r="2">
      <x v="3"/>
    </i>
    <i t="default" r="1">
      <x v="3"/>
    </i>
    <i r="1">
      <x v="4"/>
      <x v="1"/>
    </i>
    <i r="2">
      <x v="4"/>
    </i>
    <i t="default" r="1">
      <x v="4"/>
    </i>
    <i t="default">
      <x v="1"/>
    </i>
    <i>
      <x v="2"/>
      <x v="5"/>
      <x v="1"/>
    </i>
    <i t="default" r="1">
      <x v="5"/>
    </i>
    <i r="1">
      <x v="6"/>
      <x v="3"/>
    </i>
    <i t="default" r="1">
      <x v="6"/>
    </i>
    <i t="default">
      <x v="2"/>
    </i>
    <i>
      <x v="3"/>
      <x v="7"/>
      <x/>
    </i>
    <i r="2">
      <x v="2"/>
    </i>
    <i t="default" r="1">
      <x v="7"/>
    </i>
    <i t="default">
      <x v="3"/>
    </i>
    <i>
      <x v="4"/>
      <x v="8"/>
      <x v="4"/>
    </i>
    <i t="default" r="1">
      <x v="8"/>
    </i>
    <i r="1">
      <x v="9"/>
      <x/>
    </i>
    <i r="2">
      <x v="1"/>
    </i>
    <i r="2">
      <x v="2"/>
    </i>
    <i r="2">
      <x v="4"/>
    </i>
    <i t="default" r="1">
      <x v="9"/>
    </i>
    <i r="1">
      <x v="10"/>
      <x v="3"/>
    </i>
    <i r="2">
      <x v="4"/>
    </i>
    <i t="default" r="1">
      <x v="10"/>
    </i>
    <i t="default">
      <x v="4"/>
    </i>
    <i t="grand">
      <x/>
    </i>
  </rowItems>
  <colFields count="1">
    <field x="-2"/>
  </colFields>
  <colItems count="2">
    <i>
      <x/>
    </i>
    <i i="1">
      <x v="1"/>
    </i>
  </colItems>
  <dataFields count="2">
    <dataField name="Total Payments" fld="7" baseField="4" baseItem="2" numFmtId="165"/>
    <dataField name="# of Customers" fld="0" subtotal="count" baseField="0" baseItem="0"/>
  </dataFields>
  <formats count="3">
    <format dxfId="2">
      <pivotArea outline="0" fieldPosition="0">
        <references count="1">
          <reference field="4294967294" count="1">
            <x v="0"/>
          </reference>
        </references>
      </pivotArea>
    </format>
    <format dxfId="1">
      <pivotArea field="4" type="button" dataOnly="0" labelOnly="1" outline="0" axis="axisRow" fieldPosition="0"/>
    </format>
    <format dxfId="0">
      <pivotArea dataOnly="0" labelOnly="1" outline="0" fieldPosition="0">
        <references count="1">
          <reference field="4294967294" count="2">
            <x v="0"/>
            <x v="1"/>
          </reference>
        </references>
      </pivotArea>
    </format>
  </formats>
  <pivotTableStyleInfo name="PivotStyleMedium1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name="PivotTable20" cacheId="5"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location ref="A1:D7" firstHeaderRow="0" firstDataRow="1" firstDataCol="1"/>
  <pivotFields count="8">
    <pivotField axis="axisRow" showAll="0">
      <items count="13">
        <item x="0"/>
        <item x="1"/>
        <item x="2"/>
        <item x="3"/>
        <item x="4"/>
        <item x="5"/>
        <item x="6"/>
        <item x="7"/>
        <item x="8"/>
        <item x="9"/>
        <item x="10"/>
        <item x="11"/>
        <item t="default"/>
      </items>
    </pivotField>
    <pivotField axis="axisRow" showAll="0">
      <items count="6">
        <item sd="0" x="0"/>
        <item sd="0" x="1"/>
        <item sd="0" x="2"/>
        <item sd="0" x="3"/>
        <item sd="0" x="4"/>
        <item t="default" sd="0"/>
      </items>
    </pivotField>
    <pivotField showAll="0"/>
    <pivotField numFmtId="164" showAll="0"/>
    <pivotField numFmtId="164" showAll="0"/>
    <pivotField dataField="1" numFmtId="165" showAll="0"/>
    <pivotField dataField="1" numFmtId="165" showAll="0"/>
    <pivotField dataField="1" dragToRow="0" dragToCol="0" dragToPage="0" showAll="0" defaultSubtotal="0"/>
  </pivotFields>
  <rowFields count="2">
    <field x="1"/>
    <field x="0"/>
  </rowFields>
  <rowItems count="6">
    <i>
      <x/>
    </i>
    <i>
      <x v="1"/>
    </i>
    <i>
      <x v="2"/>
    </i>
    <i>
      <x v="3"/>
    </i>
    <i>
      <x v="4"/>
    </i>
    <i t="grand">
      <x/>
    </i>
  </rowItems>
  <colFields count="1">
    <field x="-2"/>
  </colFields>
  <colItems count="3">
    <i>
      <x/>
    </i>
    <i i="1">
      <x v="1"/>
    </i>
    <i i="2">
      <x v="2"/>
    </i>
  </colItems>
  <dataFields count="3">
    <dataField name="Total Q1 Sales" fld="5" baseField="1" baseItem="0" numFmtId="165"/>
    <dataField name="Total Q2 Sales" fld="6" baseField="1" baseItem="0" numFmtId="165"/>
    <dataField name="+/- Q1 to Q2" fld="7" baseField="0" baseItem="0" numFmtId="165"/>
  </dataFields>
  <pivotTableStyleInfo name="PivotStyleMedium1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name="PivotTable22" cacheId="7"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chartFormat="14">
  <location ref="A1:D6" firstHeaderRow="1" firstDataRow="2" firstDataCol="1"/>
  <pivotFields count="8">
    <pivotField showAll="0"/>
    <pivotField numFmtId="1" showAll="0"/>
    <pivotField axis="axisRow" showAll="0">
      <items count="6">
        <item x="0"/>
        <item x="2"/>
        <item x="3"/>
        <item x="1"/>
        <item x="4"/>
        <item t="default"/>
      </items>
    </pivotField>
    <pivotField showAll="0"/>
    <pivotField axis="axisCol" showAll="0">
      <items count="6">
        <item h="1" x="0"/>
        <item x="1"/>
        <item h="1" x="4"/>
        <item h="1" x="3"/>
        <item x="2"/>
        <item t="default"/>
      </items>
    </pivotField>
    <pivotField showAll="0"/>
    <pivotField axis="axisRow" showAll="0">
      <items count="4">
        <item sd="0" x="1"/>
        <item sd="0" x="0"/>
        <item sd="0" x="2"/>
        <item t="default"/>
      </items>
    </pivotField>
    <pivotField dataField="1" numFmtId="164" showAll="0"/>
  </pivotFields>
  <rowFields count="2">
    <field x="6"/>
    <field x="2"/>
  </rowFields>
  <rowItems count="4">
    <i>
      <x/>
    </i>
    <i>
      <x v="1"/>
    </i>
    <i>
      <x v="2"/>
    </i>
    <i t="grand">
      <x/>
    </i>
  </rowItems>
  <colFields count="1">
    <field x="4"/>
  </colFields>
  <colItems count="3">
    <i>
      <x v="1"/>
    </i>
    <i>
      <x v="4"/>
    </i>
    <i t="grand">
      <x/>
    </i>
  </colItems>
  <dataFields count="1">
    <dataField name="Sum of Payment" fld="7" baseField="6" baseItem="0" numFmtId="165"/>
  </dataFields>
  <chartFormats count="22">
    <chartFormat chart="0" format="0" series="1">
      <pivotArea type="data" outline="0" fieldPosition="0">
        <references count="2">
          <reference field="4294967294" count="1" selected="0">
            <x v="0"/>
          </reference>
          <reference field="4" count="1" selected="0">
            <x v="0"/>
          </reference>
        </references>
      </pivotArea>
    </chartFormat>
    <chartFormat chart="0" format="1" series="1">
      <pivotArea type="data" outline="0" fieldPosition="0">
        <references count="2">
          <reference field="4294967294" count="1" selected="0">
            <x v="0"/>
          </reference>
          <reference field="4" count="1" selected="0">
            <x v="1"/>
          </reference>
        </references>
      </pivotArea>
    </chartFormat>
    <chartFormat chart="0" format="2" series="1">
      <pivotArea type="data" outline="0" fieldPosition="0">
        <references count="2">
          <reference field="4294967294" count="1" selected="0">
            <x v="0"/>
          </reference>
          <reference field="4" count="1" selected="0">
            <x v="2"/>
          </reference>
        </references>
      </pivotArea>
    </chartFormat>
    <chartFormat chart="0" format="3" series="1">
      <pivotArea type="data" outline="0" fieldPosition="0">
        <references count="2">
          <reference field="4294967294" count="1" selected="0">
            <x v="0"/>
          </reference>
          <reference field="4" count="1" selected="0">
            <x v="3"/>
          </reference>
        </references>
      </pivotArea>
    </chartFormat>
    <chartFormat chart="0" format="4" series="1">
      <pivotArea type="data" outline="0" fieldPosition="0">
        <references count="2">
          <reference field="4294967294" count="1" selected="0">
            <x v="0"/>
          </reference>
          <reference field="4" count="1" selected="0">
            <x v="4"/>
          </reference>
        </references>
      </pivotArea>
    </chartFormat>
    <chartFormat chart="0" format="5" series="1">
      <pivotArea type="data" outline="0" fieldPosition="0">
        <references count="1">
          <reference field="4294967294" count="1" selected="0">
            <x v="0"/>
          </reference>
        </references>
      </pivotArea>
    </chartFormat>
    <chartFormat chart="0" format="6" series="1">
      <pivotArea type="data" outline="0" fieldPosition="0">
        <references count="3">
          <reference field="4294967294" count="1" selected="0">
            <x v="0"/>
          </reference>
          <reference field="2" count="1" selected="0">
            <x v="0"/>
          </reference>
          <reference field="4" count="1" selected="0">
            <x v="0"/>
          </reference>
        </references>
      </pivotArea>
    </chartFormat>
    <chartFormat chart="0" format="7" series="1">
      <pivotArea type="data" outline="0" fieldPosition="0">
        <references count="3">
          <reference field="4294967294" count="1" selected="0">
            <x v="0"/>
          </reference>
          <reference field="2" count="1" selected="0">
            <x v="4"/>
          </reference>
          <reference field="4" count="1" selected="0">
            <x v="0"/>
          </reference>
        </references>
      </pivotArea>
    </chartFormat>
    <chartFormat chart="0" format="8" series="1">
      <pivotArea type="data" outline="0" fieldPosition="0">
        <references count="3">
          <reference field="4294967294" count="1" selected="0">
            <x v="0"/>
          </reference>
          <reference field="2" count="1" selected="0">
            <x v="0"/>
          </reference>
          <reference field="4" count="1" selected="0">
            <x v="1"/>
          </reference>
        </references>
      </pivotArea>
    </chartFormat>
    <chartFormat chart="0" format="9" series="1">
      <pivotArea type="data" outline="0" fieldPosition="0">
        <references count="3">
          <reference field="4294967294" count="1" selected="0">
            <x v="0"/>
          </reference>
          <reference field="2" count="1" selected="0">
            <x v="1"/>
          </reference>
          <reference field="4" count="1" selected="0">
            <x v="1"/>
          </reference>
        </references>
      </pivotArea>
    </chartFormat>
    <chartFormat chart="0" format="10" series="1">
      <pivotArea type="data" outline="0" fieldPosition="0">
        <references count="3">
          <reference field="4294967294" count="1" selected="0">
            <x v="0"/>
          </reference>
          <reference field="2" count="1" selected="0">
            <x v="2"/>
          </reference>
          <reference field="4" count="1" selected="0">
            <x v="1"/>
          </reference>
        </references>
      </pivotArea>
    </chartFormat>
    <chartFormat chart="0" format="11" series="1">
      <pivotArea type="data" outline="0" fieldPosition="0">
        <references count="3">
          <reference field="4294967294" count="1" selected="0">
            <x v="0"/>
          </reference>
          <reference field="2" count="1" selected="0">
            <x v="3"/>
          </reference>
          <reference field="4" count="1" selected="0">
            <x v="1"/>
          </reference>
        </references>
      </pivotArea>
    </chartFormat>
    <chartFormat chart="0" format="12" series="1">
      <pivotArea type="data" outline="0" fieldPosition="0">
        <references count="3">
          <reference field="4294967294" count="1" selected="0">
            <x v="0"/>
          </reference>
          <reference field="2" count="1" selected="0">
            <x v="4"/>
          </reference>
          <reference field="4" count="1" selected="0">
            <x v="1"/>
          </reference>
        </references>
      </pivotArea>
    </chartFormat>
    <chartFormat chart="0" format="13" series="1">
      <pivotArea type="data" outline="0" fieldPosition="0">
        <references count="3">
          <reference field="4294967294" count="1" selected="0">
            <x v="0"/>
          </reference>
          <reference field="2" count="1" selected="0">
            <x v="1"/>
          </reference>
          <reference field="4" count="1" selected="0">
            <x v="2"/>
          </reference>
        </references>
      </pivotArea>
    </chartFormat>
    <chartFormat chart="0" format="14" series="1">
      <pivotArea type="data" outline="0" fieldPosition="0">
        <references count="3">
          <reference field="4294967294" count="1" selected="0">
            <x v="0"/>
          </reference>
          <reference field="2" count="1" selected="0">
            <x v="3"/>
          </reference>
          <reference field="4" count="1" selected="0">
            <x v="2"/>
          </reference>
        </references>
      </pivotArea>
    </chartFormat>
    <chartFormat chart="0" format="15" series="1">
      <pivotArea type="data" outline="0" fieldPosition="0">
        <references count="3">
          <reference field="4294967294" count="1" selected="0">
            <x v="0"/>
          </reference>
          <reference field="2" count="1" selected="0">
            <x v="0"/>
          </reference>
          <reference field="4" count="1" selected="0">
            <x v="3"/>
          </reference>
        </references>
      </pivotArea>
    </chartFormat>
    <chartFormat chart="0" format="16" series="1">
      <pivotArea type="data" outline="0" fieldPosition="0">
        <references count="3">
          <reference field="4294967294" count="1" selected="0">
            <x v="0"/>
          </reference>
          <reference field="2" count="1" selected="0">
            <x v="2"/>
          </reference>
          <reference field="4" count="1" selected="0">
            <x v="3"/>
          </reference>
        </references>
      </pivotArea>
    </chartFormat>
    <chartFormat chart="0" format="17" series="1">
      <pivotArea type="data" outline="0" fieldPosition="0">
        <references count="3">
          <reference field="4294967294" count="1" selected="0">
            <x v="0"/>
          </reference>
          <reference field="2" count="1" selected="0">
            <x v="0"/>
          </reference>
          <reference field="4" count="1" selected="0">
            <x v="4"/>
          </reference>
        </references>
      </pivotArea>
    </chartFormat>
    <chartFormat chart="0" format="18" series="1">
      <pivotArea type="data" outline="0" fieldPosition="0">
        <references count="3">
          <reference field="4294967294" count="1" selected="0">
            <x v="0"/>
          </reference>
          <reference field="2" count="1" selected="0">
            <x v="1"/>
          </reference>
          <reference field="4" count="1" selected="0">
            <x v="4"/>
          </reference>
        </references>
      </pivotArea>
    </chartFormat>
    <chartFormat chart="0" format="19" series="1">
      <pivotArea type="data" outline="0" fieldPosition="0">
        <references count="3">
          <reference field="4294967294" count="1" selected="0">
            <x v="0"/>
          </reference>
          <reference field="2" count="1" selected="0">
            <x v="2"/>
          </reference>
          <reference field="4" count="1" selected="0">
            <x v="4"/>
          </reference>
        </references>
      </pivotArea>
    </chartFormat>
    <chartFormat chart="0" format="20" series="1">
      <pivotArea type="data" outline="0" fieldPosition="0">
        <references count="3">
          <reference field="4294967294" count="1" selected="0">
            <x v="0"/>
          </reference>
          <reference field="2" count="1" selected="0">
            <x v="3"/>
          </reference>
          <reference field="4" count="1" selected="0">
            <x v="4"/>
          </reference>
        </references>
      </pivotArea>
    </chartFormat>
    <chartFormat chart="0" format="21" series="1">
      <pivotArea type="data" outline="0" fieldPosition="0">
        <references count="3">
          <reference field="4294967294" count="1" selected="0">
            <x v="0"/>
          </reference>
          <reference field="2" count="1" selected="0">
            <x v="4"/>
          </reference>
          <reference field="4" count="1" selected="0">
            <x v="4"/>
          </reference>
        </references>
      </pivotArea>
    </chartFormat>
  </chartFormats>
  <pivotTableStyleInfo name="PivotStyleMedium1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Plan_Type" sourceName="Plan Type">
  <pivotTables>
    <pivotTable tabId="21" name="PivotTable22"/>
  </pivotTables>
  <data>
    <tabular pivotCacheId="1">
      <items count="5">
        <i x="0"/>
        <i x="1" s="1"/>
        <i x="4"/>
        <i x="3"/>
        <i x="2"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Plan Type" cache="Slicer_Plan_Type" caption="Plan Type" rowHeight="273050"/>
</slicers>
</file>

<file path=xl/tables/table1.xml><?xml version="1.0" encoding="utf-8"?>
<table xmlns="http://schemas.openxmlformats.org/spreadsheetml/2006/main" id="1" name="Plans" displayName="Plans" ref="A4:G16" totalsRowShown="0" headerRowDxfId="40" dataDxfId="39">
  <autoFilter ref="A4:G16"/>
  <tableColumns count="7">
    <tableColumn id="1" name="Plan ID" dataDxfId="38"/>
    <tableColumn id="2" name="Plan Type" dataDxfId="37"/>
    <tableColumn id="3" name="# of Lines" dataDxfId="36"/>
    <tableColumn id="4" name="Cost / Line" dataDxfId="35"/>
    <tableColumn id="5" name="Total Cost" dataDxfId="34">
      <calculatedColumnFormula>Plans[[#This Row],['# of Lines]]*Plans[[#This Row],[Cost / Line]]</calculatedColumnFormula>
    </tableColumn>
    <tableColumn id="6" name="Q1 Sales" dataDxfId="33"/>
    <tableColumn id="7" name="Q2 Sales" dataDxfId="32"/>
  </tableColumns>
  <tableStyleInfo name="TableStyleMedium4" showFirstColumn="0" showLastColumn="0" showRowStripes="1" showColumnStripes="0"/>
</table>
</file>

<file path=xl/tables/table2.xml><?xml version="1.0" encoding="utf-8"?>
<table xmlns="http://schemas.openxmlformats.org/spreadsheetml/2006/main" id="3" name="Ads" displayName="Ads" ref="I4:K16" totalsRowShown="0" headerRowDxfId="31" dataDxfId="29" headerRowBorderDxfId="30" tableBorderDxfId="28">
  <autoFilter ref="I4:K16"/>
  <tableColumns count="3">
    <tableColumn id="1" name="Month" dataDxfId="27"/>
    <tableColumn id="2" name="Amount" dataDxfId="26"/>
    <tableColumn id="3" name="Plans Sold" dataDxfId="25"/>
  </tableColumns>
  <tableStyleInfo name="TableStyleMedium4" showFirstColumn="0" showLastColumn="0" showRowStripes="1" showColumnStripes="0"/>
</table>
</file>

<file path=xl/tables/table3.xml><?xml version="1.0" encoding="utf-8"?>
<table xmlns="http://schemas.openxmlformats.org/spreadsheetml/2006/main" id="2" name="Customers" displayName="Customers" ref="A4:H31" totalsRowShown="0" headerRowDxfId="24" dataDxfId="23">
  <autoFilter ref="A4:H31"/>
  <sortState ref="A5:H31">
    <sortCondition ref="A4:A31"/>
  </sortState>
  <tableColumns count="8">
    <tableColumn id="1" name="Customer" dataDxfId="22"/>
    <tableColumn id="2" name="Years" dataDxfId="21"/>
    <tableColumn id="3" name="State" dataDxfId="20"/>
    <tableColumn id="4" name="Plan ID" dataDxfId="19"/>
    <tableColumn id="5" name="Plan Type" dataDxfId="18">
      <calculatedColumnFormula>VLOOKUP(Customers[[#This Row],[Plan ID]],Plans[#All],2,FALSE)</calculatedColumnFormula>
    </tableColumn>
    <tableColumn id="6" name="# of Lines" dataDxfId="17">
      <calculatedColumnFormula>VLOOKUP(Customers[[#This Row],[Plan ID]],Plans[#All],3,FALSE)</calculatedColumnFormula>
    </tableColumn>
    <tableColumn id="7" name="Order Location" dataDxfId="16"/>
    <tableColumn id="8" name="Payment" dataDxfId="15" dataCellStyle="Percent">
      <calculatedColumnFormula>VLOOKUP(Customers[[#This Row],[Plan ID]],Plans[#All],5,FALSE)</calculatedColumnFormula>
    </tableColumn>
  </tableColumns>
  <tableStyleInfo name="TableStyleMedium4" showFirstColumn="0" showLastColumn="0" showRowStripes="1" showColumnStripes="0"/>
</table>
</file>

<file path=xl/tables/table4.xml><?xml version="1.0" encoding="utf-8"?>
<table xmlns="http://schemas.openxmlformats.org/spreadsheetml/2006/main" id="4" name="Deliveries" displayName="Deliveries" ref="A4:C27" totalsRowShown="0" headerRowDxfId="13" dataDxfId="11" headerRowBorderDxfId="12" tableBorderDxfId="10">
  <autoFilter ref="A4:C27"/>
  <tableColumns count="3">
    <tableColumn id="1" name="Cust ID" dataDxfId="9"/>
    <tableColumn id="2" name="Order ID" dataDxfId="8"/>
    <tableColumn id="3" name="Days" dataDxfId="7"/>
  </tableColumns>
  <tableStyleInfo name="TableStyleMedium4" showFirstColumn="0" showLastColumn="0" showRowStripes="1" showColumnStripes="0"/>
</table>
</file>

<file path=xl/tables/table5.xml><?xml version="1.0" encoding="utf-8"?>
<table xmlns="http://schemas.openxmlformats.org/spreadsheetml/2006/main" id="5" name="Order_Summary" displayName="Order_Summary" ref="G4:J15" totalsRowShown="0" headerRowDxfId="6" headerRowBorderDxfId="5" tableBorderDxfId="4">
  <autoFilter ref="G4:J15"/>
  <tableColumns count="4">
    <tableColumn id="1" name="Category"/>
    <tableColumn id="2" name="Type"/>
    <tableColumn id="3" name="Model"/>
    <tableColumn id="4" name="Sales" dataDxfId="3"/>
  </tableColumns>
  <tableStyleInfo name="TableStyleMedium4" showFirstColumn="0" showLastColumn="0" showRowStripes="1" showColumnStripes="0"/>
</table>
</file>

<file path=xl/theme/theme1.xml><?xml version="1.0" encoding="utf-8"?>
<a:theme xmlns:a="http://schemas.openxmlformats.org/drawingml/2006/main" name="Facet">
  <a:themeElements>
    <a:clrScheme name="Facet">
      <a:dk1>
        <a:sysClr val="windowText" lastClr="000000"/>
      </a:dk1>
      <a:lt1>
        <a:sysClr val="window" lastClr="FFFFFF"/>
      </a:lt1>
      <a:dk2>
        <a:srgbClr val="2C3C43"/>
      </a:dk2>
      <a:lt2>
        <a:srgbClr val="EBEBEB"/>
      </a:lt2>
      <a:accent1>
        <a:srgbClr val="90C226"/>
      </a:accent1>
      <a:accent2>
        <a:srgbClr val="54A021"/>
      </a:accent2>
      <a:accent3>
        <a:srgbClr val="E6B91E"/>
      </a:accent3>
      <a:accent4>
        <a:srgbClr val="E76618"/>
      </a:accent4>
      <a:accent5>
        <a:srgbClr val="C42F1A"/>
      </a:accent5>
      <a:accent6>
        <a:srgbClr val="918655"/>
      </a:accent6>
      <a:hlink>
        <a:srgbClr val="99CA3C"/>
      </a:hlink>
      <a:folHlink>
        <a:srgbClr val="B9D181"/>
      </a:folHlink>
    </a:clrScheme>
    <a:fontScheme name="Facet">
      <a:majorFont>
        <a:latin typeface="Trebuchet MS" panose="020B0603020202020204"/>
        <a:ea typeface=""/>
        <a:cs typeface=""/>
        <a:font script="Jpan" typeface="メイリオ"/>
        <a:font script="Hang" typeface="맑은 고딕"/>
        <a:font script="Hans" typeface="方正姚体"/>
        <a:font script="Hant" typeface="微軟正黑體"/>
        <a:font script="Arab" typeface="Tahoma"/>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Trebuchet MS" panose="020B0603020202020204"/>
        <a:ea typeface=""/>
        <a:cs typeface=""/>
        <a:font script="Jpan" typeface="メイリオ"/>
        <a:font script="Hang" typeface="HY그래픽M"/>
        <a:font script="Hans" typeface="华文新魏"/>
        <a:font script="Hant" typeface="微軟正黑體"/>
        <a:font script="Arab" typeface="Tahoma"/>
        <a:font script="Hebr" typeface="Gisha"/>
        <a:font script="Thai" typeface="Iris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Facet">
      <a:fillStyleLst>
        <a:solidFill>
          <a:schemeClr val="phClr"/>
        </a:solidFill>
        <a:gradFill rotWithShape="1">
          <a:gsLst>
            <a:gs pos="0">
              <a:schemeClr val="phClr">
                <a:tint val="65000"/>
                <a:lumMod val="110000"/>
              </a:schemeClr>
            </a:gs>
            <a:gs pos="88000">
              <a:schemeClr val="phClr">
                <a:tint val="90000"/>
              </a:schemeClr>
            </a:gs>
          </a:gsLst>
          <a:lin ang="5400000" scaled="0"/>
        </a:gradFill>
        <a:gradFill rotWithShape="1">
          <a:gsLst>
            <a:gs pos="0">
              <a:schemeClr val="phClr">
                <a:tint val="96000"/>
                <a:lumMod val="100000"/>
              </a:schemeClr>
            </a:gs>
            <a:gs pos="78000">
              <a:schemeClr val="phClr">
                <a:shade val="94000"/>
                <a:lumMod val="94000"/>
              </a:schemeClr>
            </a:gs>
          </a:gsLst>
          <a:lin ang="5400000" scaled="0"/>
        </a:gradFill>
      </a:fillStyleLst>
      <a:lnStyleLst>
        <a:ln w="12700" cap="rnd" cmpd="sng" algn="ctr">
          <a:solidFill>
            <a:schemeClr val="phClr"/>
          </a:solidFill>
          <a:prstDash val="solid"/>
        </a:ln>
        <a:ln w="19050" cap="rnd" cmpd="sng" algn="ctr">
          <a:solidFill>
            <a:schemeClr val="phClr"/>
          </a:solidFill>
          <a:prstDash val="solid"/>
        </a:ln>
        <a:ln w="25400" cap="rnd" cmpd="sng" algn="ctr">
          <a:solidFill>
            <a:schemeClr val="phClr"/>
          </a:solidFill>
          <a:prstDash val="solid"/>
        </a:ln>
      </a:lnStyleLst>
      <a:effectStyleLst>
        <a:effectStyle>
          <a:effectLst/>
        </a:effectStyle>
        <a:effectStyle>
          <a:effectLst>
            <a:outerShdw blurRad="38100" dist="25400" dir="5400000" rotWithShape="0">
              <a:srgbClr val="000000">
                <a:alpha val="35000"/>
              </a:srgbClr>
            </a:outerShdw>
          </a:effectLst>
        </a:effectStyle>
        <a:effectStyle>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a:effectStyle>
      </a:effectStyleLst>
      <a:bgFillStyleLst>
        <a:solidFill>
          <a:schemeClr val="phClr"/>
        </a:solidFill>
        <a:gradFill rotWithShape="1">
          <a:gsLst>
            <a:gs pos="0">
              <a:schemeClr val="phClr">
                <a:tint val="90000"/>
                <a:lumMod val="104000"/>
              </a:schemeClr>
            </a:gs>
            <a:gs pos="94000">
              <a:schemeClr val="phClr">
                <a:shade val="96000"/>
                <a:lumMod val="82000"/>
              </a:schemeClr>
            </a:gs>
          </a:gsLst>
          <a:lin ang="5400000" scaled="0"/>
        </a:gradFill>
        <a:gradFill rotWithShape="1">
          <a:gsLst>
            <a:gs pos="0">
              <a:schemeClr val="phClr">
                <a:tint val="90000"/>
                <a:lumMod val="110000"/>
              </a:schemeClr>
            </a:gs>
            <a:gs pos="100000">
              <a:schemeClr val="phClr">
                <a:shade val="94000"/>
                <a:lumMod val="96000"/>
              </a:schemeClr>
            </a:gs>
          </a:gsLst>
          <a:path path="circle">
            <a:fillToRect l="50000" t="50000" r="100000" b="100000"/>
          </a:path>
        </a:gradFill>
      </a:bgFillStyleLst>
    </a:fmtScheme>
  </a:themeElements>
  <a:objectDefaults/>
  <a:extraClrSchemeLst/>
  <a:extLst>
    <a:ext uri="{05A4C25C-085E-4340-85A3-A5531E510DB2}">
      <thm15:themeFamily xmlns:thm15="http://schemas.microsoft.com/office/thememl/2012/main" name="Facet" id="{C0C680CD-088A-49FC-A102-D699147F32B2}" vid="{CFBC31BA-B70F-4F30-BCAA-4F3011E16C4D}"/>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5.xml"/><Relationship Id="rId1" Type="http://schemas.openxmlformats.org/officeDocument/2006/relationships/printerSettings" Target="../printerSettings/printerSettings2.bin"/><Relationship Id="rId4" Type="http://schemas.openxmlformats.org/officeDocument/2006/relationships/table" Target="../tables/table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ivotTable" Target="../pivotTables/pivotTable3.xml"/></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9.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7.xml"/><Relationship Id="rId1" Type="http://schemas.openxmlformats.org/officeDocument/2006/relationships/pivotTable" Target="../pivotTables/pivot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zoomScaleNormal="100" workbookViewId="0">
      <selection activeCell="E1" sqref="E1"/>
    </sheetView>
  </sheetViews>
  <sheetFormatPr defaultColWidth="8.75" defaultRowHeight="12.5" x14ac:dyDescent="0.25"/>
  <cols>
    <col min="1" max="1" width="8.58203125" style="1" customWidth="1"/>
    <col min="2" max="2" width="80.58203125" style="1" customWidth="1"/>
    <col min="3" max="3" width="3.58203125" style="1" customWidth="1"/>
    <col min="4" max="16384" width="8.75" style="1"/>
  </cols>
  <sheetData>
    <row r="1" spans="1:3" ht="32.25" customHeight="1" x14ac:dyDescent="0.25">
      <c r="A1" s="12"/>
      <c r="B1" s="12" t="s">
        <v>122</v>
      </c>
      <c r="C1" s="13"/>
    </row>
    <row r="2" spans="1:3" ht="5.15" customHeight="1" x14ac:dyDescent="0.35">
      <c r="A2" s="14"/>
      <c r="B2"/>
      <c r="C2" s="2"/>
    </row>
    <row r="3" spans="1:3" s="6" customFormat="1" ht="36.5" x14ac:dyDescent="0.25">
      <c r="A3" s="3"/>
      <c r="B3" s="15" t="s">
        <v>19</v>
      </c>
      <c r="C3" s="7"/>
    </row>
    <row r="4" spans="1:3" ht="13.5" x14ac:dyDescent="0.25">
      <c r="A4" s="3"/>
      <c r="B4" s="16" t="s">
        <v>115</v>
      </c>
      <c r="C4" s="2"/>
    </row>
    <row r="5" spans="1:3" ht="15.75" customHeight="1" x14ac:dyDescent="0.25">
      <c r="A5" s="3"/>
      <c r="B5" s="3"/>
      <c r="C5" s="2"/>
    </row>
    <row r="6" spans="1:3" x14ac:dyDescent="0.25">
      <c r="A6" s="5" t="s">
        <v>2</v>
      </c>
      <c r="B6" s="4" t="s">
        <v>1</v>
      </c>
      <c r="C6" s="2"/>
    </row>
    <row r="7" spans="1:3" x14ac:dyDescent="0.25">
      <c r="A7" s="3"/>
      <c r="B7" s="3"/>
      <c r="C7" s="2"/>
    </row>
    <row r="8" spans="1:3" x14ac:dyDescent="0.25">
      <c r="A8" s="46" t="s">
        <v>0</v>
      </c>
      <c r="B8" s="46"/>
      <c r="C8" s="47"/>
    </row>
    <row r="9" spans="1:3" x14ac:dyDescent="0.25">
      <c r="A9" s="46"/>
      <c r="B9" s="46"/>
      <c r="C9" s="47"/>
    </row>
    <row r="10" spans="1:3" ht="13" thickBot="1" x14ac:dyDescent="0.3">
      <c r="A10" s="48"/>
      <c r="B10" s="48"/>
      <c r="C10" s="49"/>
    </row>
    <row r="11" spans="1:3" ht="13" thickTop="1" x14ac:dyDescent="0.25"/>
  </sheetData>
  <mergeCells count="1">
    <mergeCell ref="A8:C10"/>
  </mergeCells>
  <dataValidations count="2">
    <dataValidation allowBlank="1" showInputMessage="1" showErrorMessage="1" error="                                                                " sqref="J3"/>
    <dataValidation allowBlank="1" error="pavI8MeUFtEyxX2I4tkye0cbe989-179c-460f-8e9e-f0ce4ca56839" sqref="A1:C2 A3:C3 A4:C11"/>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
  <sheetViews>
    <sheetView showGridLines="0" topLeftCell="A15" workbookViewId="0">
      <selection activeCell="M36" sqref="M36"/>
    </sheetView>
  </sheetViews>
  <sheetFormatPr defaultRowHeight="14.5" x14ac:dyDescent="0.35"/>
  <cols>
    <col min="1" max="1" width="11.25" bestFit="1" customWidth="1"/>
    <col min="2" max="2" width="13.83203125" bestFit="1" customWidth="1"/>
    <col min="3" max="3" width="13.75" bestFit="1" customWidth="1"/>
    <col min="4" max="4" width="14.5" bestFit="1" customWidth="1"/>
    <col min="5" max="5" width="13.75" bestFit="1" customWidth="1"/>
    <col min="6" max="7" width="12.58203125" bestFit="1" customWidth="1"/>
    <col min="8" max="8" width="3.75" customWidth="1"/>
    <col min="9" max="9" width="10.58203125" bestFit="1" customWidth="1"/>
    <col min="10" max="10" width="12" bestFit="1" customWidth="1"/>
    <col min="11" max="11" width="13.83203125" bestFit="1" customWidth="1"/>
  </cols>
  <sheetData>
    <row r="1" spans="1:17" ht="48" customHeight="1" x14ac:dyDescent="0.35">
      <c r="A1" s="51"/>
      <c r="B1" s="51"/>
      <c r="C1" s="51"/>
      <c r="D1" s="51"/>
      <c r="E1" s="51"/>
      <c r="F1" s="51"/>
      <c r="G1" s="51"/>
    </row>
    <row r="2" spans="1:17" ht="12" customHeight="1" x14ac:dyDescent="0.35"/>
    <row r="3" spans="1:17" ht="27.75" customHeight="1" x14ac:dyDescent="0.35">
      <c r="A3" s="50" t="s">
        <v>20</v>
      </c>
      <c r="B3" s="50"/>
      <c r="C3" s="50"/>
      <c r="D3" s="50"/>
      <c r="E3" s="50"/>
      <c r="F3" s="50"/>
      <c r="G3" s="50"/>
      <c r="I3" s="50" t="s">
        <v>116</v>
      </c>
      <c r="J3" s="50"/>
      <c r="K3" s="50"/>
    </row>
    <row r="4" spans="1:17" ht="24" customHeight="1" x14ac:dyDescent="0.35">
      <c r="A4" s="21" t="s">
        <v>21</v>
      </c>
      <c r="B4" s="21" t="s">
        <v>22</v>
      </c>
      <c r="C4" s="21" t="s">
        <v>23</v>
      </c>
      <c r="D4" s="21" t="s">
        <v>47</v>
      </c>
      <c r="E4" s="21" t="s">
        <v>24</v>
      </c>
      <c r="F4" s="21" t="s">
        <v>25</v>
      </c>
      <c r="G4" s="21" t="s">
        <v>26</v>
      </c>
      <c r="I4" s="25" t="s">
        <v>44</v>
      </c>
      <c r="J4" s="25" t="s">
        <v>46</v>
      </c>
      <c r="K4" s="25" t="s">
        <v>45</v>
      </c>
      <c r="L4" s="8"/>
      <c r="M4" s="8"/>
      <c r="N4" s="8"/>
      <c r="O4" s="8"/>
      <c r="P4" s="8"/>
      <c r="Q4" s="8"/>
    </row>
    <row r="5" spans="1:17" x14ac:dyDescent="0.35">
      <c r="A5" s="18" t="s">
        <v>32</v>
      </c>
      <c r="B5" s="19" t="s">
        <v>28</v>
      </c>
      <c r="C5" s="18">
        <v>1</v>
      </c>
      <c r="D5" s="20">
        <v>30</v>
      </c>
      <c r="E5" s="20">
        <f>Plans[[#This Row],['# of Lines]]*Plans[[#This Row],[Cost / Line]]</f>
        <v>30</v>
      </c>
      <c r="F5" s="22">
        <v>3600</v>
      </c>
      <c r="G5" s="23">
        <v>4290</v>
      </c>
      <c r="I5" s="18" t="s">
        <v>5</v>
      </c>
      <c r="J5" s="23">
        <v>6500</v>
      </c>
      <c r="K5" s="18">
        <v>56</v>
      </c>
      <c r="L5" s="24"/>
    </row>
    <row r="6" spans="1:17" x14ac:dyDescent="0.35">
      <c r="A6" s="18" t="s">
        <v>33</v>
      </c>
      <c r="B6" s="19" t="s">
        <v>28</v>
      </c>
      <c r="C6" s="18">
        <v>2</v>
      </c>
      <c r="D6" s="20">
        <v>30</v>
      </c>
      <c r="E6" s="20">
        <f>Plans[[#This Row],['# of Lines]]*Plans[[#This Row],[Cost / Line]]</f>
        <v>60</v>
      </c>
      <c r="F6" s="22">
        <v>7200</v>
      </c>
      <c r="G6" s="23">
        <v>8580</v>
      </c>
      <c r="I6" s="18" t="s">
        <v>6</v>
      </c>
      <c r="J6" s="23">
        <v>7850</v>
      </c>
      <c r="K6" s="18">
        <v>72</v>
      </c>
      <c r="L6" s="24"/>
    </row>
    <row r="7" spans="1:17" x14ac:dyDescent="0.35">
      <c r="A7" s="18" t="s">
        <v>43</v>
      </c>
      <c r="B7" s="19" t="s">
        <v>28</v>
      </c>
      <c r="C7" s="18">
        <v>4</v>
      </c>
      <c r="D7" s="20">
        <v>30</v>
      </c>
      <c r="E7" s="20">
        <f>Plans[[#This Row],['# of Lines]]*Plans[[#This Row],[Cost / Line]]</f>
        <v>120</v>
      </c>
      <c r="F7" s="22">
        <v>9480</v>
      </c>
      <c r="G7" s="23">
        <v>7560</v>
      </c>
      <c r="I7" s="18" t="s">
        <v>7</v>
      </c>
      <c r="J7" s="23">
        <v>8275</v>
      </c>
      <c r="K7" s="18">
        <v>80</v>
      </c>
      <c r="L7" s="24"/>
    </row>
    <row r="8" spans="1:17" x14ac:dyDescent="0.35">
      <c r="A8" s="18" t="s">
        <v>34</v>
      </c>
      <c r="B8" s="19" t="s">
        <v>27</v>
      </c>
      <c r="C8" s="18">
        <v>2</v>
      </c>
      <c r="D8" s="20">
        <v>50</v>
      </c>
      <c r="E8" s="20">
        <f>Plans[[#This Row],['# of Lines]]*Plans[[#This Row],[Cost / Line]]</f>
        <v>100</v>
      </c>
      <c r="F8" s="22">
        <v>8720</v>
      </c>
      <c r="G8" s="23">
        <v>7440</v>
      </c>
      <c r="I8" s="18" t="s">
        <v>8</v>
      </c>
      <c r="J8" s="23">
        <v>6025</v>
      </c>
      <c r="K8" s="18">
        <v>50</v>
      </c>
      <c r="L8" s="24"/>
    </row>
    <row r="9" spans="1:17" x14ac:dyDescent="0.35">
      <c r="A9" s="18" t="s">
        <v>35</v>
      </c>
      <c r="B9" s="19" t="s">
        <v>27</v>
      </c>
      <c r="C9" s="18">
        <v>3</v>
      </c>
      <c r="D9" s="20">
        <v>50</v>
      </c>
      <c r="E9" s="20">
        <f>Plans[[#This Row],['# of Lines]]*Plans[[#This Row],[Cost / Line]]</f>
        <v>150</v>
      </c>
      <c r="F9" s="22">
        <v>9480</v>
      </c>
      <c r="G9" s="23">
        <v>8720</v>
      </c>
      <c r="I9" s="18" t="s">
        <v>9</v>
      </c>
      <c r="J9" s="23">
        <v>6400</v>
      </c>
      <c r="K9" s="18">
        <v>55</v>
      </c>
      <c r="L9" s="24"/>
    </row>
    <row r="10" spans="1:17" x14ac:dyDescent="0.35">
      <c r="A10" s="18" t="s">
        <v>36</v>
      </c>
      <c r="B10" s="19" t="s">
        <v>27</v>
      </c>
      <c r="C10" s="18">
        <v>6</v>
      </c>
      <c r="D10" s="20">
        <v>50</v>
      </c>
      <c r="E10" s="20">
        <f>Plans[[#This Row],['# of Lines]]*Plans[[#This Row],[Cost / Line]]</f>
        <v>300</v>
      </c>
      <c r="F10" s="22">
        <v>11050</v>
      </c>
      <c r="G10" s="23">
        <v>15120</v>
      </c>
      <c r="I10" s="18" t="s">
        <v>10</v>
      </c>
      <c r="J10" s="23">
        <v>7275</v>
      </c>
      <c r="K10" s="18">
        <v>55</v>
      </c>
      <c r="L10" s="24"/>
    </row>
    <row r="11" spans="1:17" x14ac:dyDescent="0.35">
      <c r="A11" s="18" t="s">
        <v>37</v>
      </c>
      <c r="B11" s="19" t="s">
        <v>31</v>
      </c>
      <c r="C11" s="18">
        <v>1</v>
      </c>
      <c r="D11" s="20">
        <v>60</v>
      </c>
      <c r="E11" s="20">
        <f>Plans[[#This Row],['# of Lines]]*Plans[[#This Row],[Cost / Line]]</f>
        <v>60</v>
      </c>
      <c r="F11" s="22">
        <v>1740</v>
      </c>
      <c r="G11" s="23">
        <v>960</v>
      </c>
      <c r="I11" s="18" t="s">
        <v>11</v>
      </c>
      <c r="J11" s="23">
        <v>5750</v>
      </c>
      <c r="K11" s="18">
        <v>60</v>
      </c>
      <c r="L11" s="24"/>
    </row>
    <row r="12" spans="1:17" x14ac:dyDescent="0.35">
      <c r="A12" s="18" t="s">
        <v>38</v>
      </c>
      <c r="B12" s="19" t="s">
        <v>31</v>
      </c>
      <c r="C12" s="18">
        <v>2</v>
      </c>
      <c r="D12" s="20">
        <v>60</v>
      </c>
      <c r="E12" s="20">
        <f>Plans[[#This Row],['# of Lines]]*Plans[[#This Row],[Cost / Line]]</f>
        <v>120</v>
      </c>
      <c r="F12" s="22">
        <v>3960</v>
      </c>
      <c r="G12" s="23">
        <v>4440</v>
      </c>
      <c r="I12" s="18" t="s">
        <v>12</v>
      </c>
      <c r="J12" s="23">
        <v>5035</v>
      </c>
      <c r="K12" s="18">
        <v>55</v>
      </c>
      <c r="L12" s="24"/>
    </row>
    <row r="13" spans="1:17" x14ac:dyDescent="0.35">
      <c r="A13" s="18" t="s">
        <v>39</v>
      </c>
      <c r="B13" s="19" t="s">
        <v>30</v>
      </c>
      <c r="C13" s="18">
        <v>1</v>
      </c>
      <c r="D13" s="20">
        <v>45</v>
      </c>
      <c r="E13" s="20">
        <f>Plans[[#This Row],['# of Lines]]*Plans[[#This Row],[Cost / Line]]</f>
        <v>45</v>
      </c>
      <c r="F13" s="22">
        <v>3735</v>
      </c>
      <c r="G13" s="23">
        <v>2610</v>
      </c>
      <c r="I13" s="18" t="s">
        <v>13</v>
      </c>
      <c r="J13" s="23">
        <v>7525</v>
      </c>
      <c r="K13" s="18">
        <v>60</v>
      </c>
      <c r="L13" s="24"/>
    </row>
    <row r="14" spans="1:17" x14ac:dyDescent="0.35">
      <c r="A14" s="18" t="s">
        <v>40</v>
      </c>
      <c r="B14" s="19" t="s">
        <v>29</v>
      </c>
      <c r="C14" s="18">
        <v>1</v>
      </c>
      <c r="D14" s="20">
        <v>65</v>
      </c>
      <c r="E14" s="20">
        <f>Plans[[#This Row],['# of Lines]]*Plans[[#This Row],[Cost / Line]]</f>
        <v>65</v>
      </c>
      <c r="F14" s="22">
        <v>5135</v>
      </c>
      <c r="G14" s="23">
        <v>4615</v>
      </c>
      <c r="I14" s="18" t="s">
        <v>14</v>
      </c>
      <c r="J14" s="23">
        <v>8070</v>
      </c>
      <c r="K14" s="18">
        <v>78</v>
      </c>
      <c r="L14" s="24"/>
    </row>
    <row r="15" spans="1:17" x14ac:dyDescent="0.35">
      <c r="A15" s="18" t="s">
        <v>41</v>
      </c>
      <c r="B15" s="19" t="s">
        <v>29</v>
      </c>
      <c r="C15" s="18">
        <v>2</v>
      </c>
      <c r="D15" s="20">
        <v>65</v>
      </c>
      <c r="E15" s="20">
        <f>Plans[[#This Row],['# of Lines]]*Plans[[#This Row],[Cost / Line]]</f>
        <v>130</v>
      </c>
      <c r="F15" s="22">
        <v>10920</v>
      </c>
      <c r="G15" s="23">
        <v>10270</v>
      </c>
      <c r="I15" s="18" t="s">
        <v>15</v>
      </c>
      <c r="J15" s="23">
        <v>8250</v>
      </c>
      <c r="K15" s="18">
        <v>72</v>
      </c>
      <c r="L15" s="24"/>
    </row>
    <row r="16" spans="1:17" x14ac:dyDescent="0.35">
      <c r="A16" s="18" t="s">
        <v>42</v>
      </c>
      <c r="B16" s="19" t="s">
        <v>29</v>
      </c>
      <c r="C16" s="18">
        <v>5</v>
      </c>
      <c r="D16" s="20">
        <v>65</v>
      </c>
      <c r="E16" s="20">
        <f>Plans[[#This Row],['# of Lines]]*Plans[[#This Row],[Cost / Line]]</f>
        <v>325</v>
      </c>
      <c r="F16" s="22">
        <v>10400</v>
      </c>
      <c r="G16" s="23">
        <v>11050</v>
      </c>
      <c r="I16" s="18" t="s">
        <v>16</v>
      </c>
      <c r="J16" s="23">
        <v>8575</v>
      </c>
      <c r="K16" s="18">
        <v>80</v>
      </c>
      <c r="L16" s="24"/>
    </row>
  </sheetData>
  <mergeCells count="3">
    <mergeCell ref="A3:G3"/>
    <mergeCell ref="A1:G1"/>
    <mergeCell ref="I3:K3"/>
  </mergeCells>
  <dataValidations count="1">
    <dataValidation allowBlank="1" error="pavI8MeUFtEyxX2I4tkye0cbe989-179c-460f-8e9e-f0ce4ca56839" sqref="A1:Q16"/>
  </dataValidations>
  <pageMargins left="0.7" right="0.7" top="0.75" bottom="0.75" header="0.3" footer="0.3"/>
  <drawing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showGridLines="0" topLeftCell="A5" workbookViewId="0">
      <selection activeCell="A4" sqref="A4:H31"/>
    </sheetView>
  </sheetViews>
  <sheetFormatPr defaultRowHeight="14.5" x14ac:dyDescent="0.35"/>
  <cols>
    <col min="1" max="1" width="13.33203125" bestFit="1" customWidth="1"/>
    <col min="2" max="2" width="9.83203125" bestFit="1" customWidth="1"/>
    <col min="3" max="3" width="9.75" bestFit="1" customWidth="1"/>
    <col min="4" max="4" width="11.25" bestFit="1" customWidth="1"/>
    <col min="5" max="5" width="13.83203125" bestFit="1" customWidth="1"/>
    <col min="6" max="6" width="13.75" bestFit="1" customWidth="1"/>
    <col min="7" max="7" width="18.33203125" bestFit="1" customWidth="1"/>
    <col min="8" max="8" width="12.83203125" bestFit="1" customWidth="1"/>
    <col min="9" max="9" width="3.75" customWidth="1"/>
    <col min="10" max="10" width="10" customWidth="1"/>
    <col min="11" max="11" width="14.5" customWidth="1"/>
  </cols>
  <sheetData>
    <row r="1" spans="1:18" ht="48" customHeight="1" x14ac:dyDescent="0.35">
      <c r="A1" s="51"/>
      <c r="B1" s="51"/>
      <c r="C1" s="51"/>
      <c r="D1" s="51"/>
      <c r="E1" s="51"/>
      <c r="F1" s="51"/>
      <c r="G1" s="51"/>
      <c r="H1" s="51"/>
    </row>
    <row r="2" spans="1:18" ht="12" customHeight="1" x14ac:dyDescent="0.35"/>
    <row r="3" spans="1:18" ht="27.75" customHeight="1" x14ac:dyDescent="0.35">
      <c r="A3" s="50" t="s">
        <v>97</v>
      </c>
      <c r="B3" s="50"/>
      <c r="C3" s="50"/>
      <c r="D3" s="50"/>
      <c r="E3" s="50"/>
      <c r="F3" s="50"/>
      <c r="G3" s="50"/>
      <c r="H3" s="50"/>
    </row>
    <row r="4" spans="1:18" ht="24" customHeight="1" x14ac:dyDescent="0.35">
      <c r="A4" s="21" t="s">
        <v>3</v>
      </c>
      <c r="B4" s="21" t="s">
        <v>98</v>
      </c>
      <c r="C4" s="21" t="s">
        <v>99</v>
      </c>
      <c r="D4" s="21" t="s">
        <v>21</v>
      </c>
      <c r="E4" s="21" t="s">
        <v>22</v>
      </c>
      <c r="F4" s="21" t="s">
        <v>23</v>
      </c>
      <c r="G4" s="21" t="s">
        <v>100</v>
      </c>
      <c r="H4" s="21" t="s">
        <v>109</v>
      </c>
      <c r="L4" s="8"/>
      <c r="M4" s="8"/>
      <c r="N4" s="8"/>
      <c r="O4" s="8"/>
      <c r="P4" s="8"/>
      <c r="Q4" s="8"/>
      <c r="R4" s="8"/>
    </row>
    <row r="5" spans="1:18" x14ac:dyDescent="0.35">
      <c r="A5" s="17">
        <v>5010</v>
      </c>
      <c r="B5" s="31">
        <v>4</v>
      </c>
      <c r="C5" s="18" t="s">
        <v>101</v>
      </c>
      <c r="D5" s="32" t="s">
        <v>33</v>
      </c>
      <c r="E5" s="19" t="str">
        <f>VLOOKUP(Customers[[#This Row],[Plan ID]],Plans[#All],2,FALSE)</f>
        <v>Basic</v>
      </c>
      <c r="F5" s="18">
        <f>VLOOKUP(Customers[[#This Row],[Plan ID]],Plans[#All],3,FALSE)</f>
        <v>2</v>
      </c>
      <c r="G5" s="33" t="s">
        <v>106</v>
      </c>
      <c r="H5" s="34">
        <f>VLOOKUP(Customers[[#This Row],[Plan ID]],Plans[#All],5,FALSE)</f>
        <v>60</v>
      </c>
    </row>
    <row r="6" spans="1:18" x14ac:dyDescent="0.35">
      <c r="A6" s="17">
        <v>5015</v>
      </c>
      <c r="B6" s="31">
        <v>2</v>
      </c>
      <c r="C6" s="18" t="s">
        <v>104</v>
      </c>
      <c r="D6" s="32" t="s">
        <v>35</v>
      </c>
      <c r="E6" s="19" t="str">
        <f>VLOOKUP(Customers[[#This Row],[Plan ID]],Plans[#All],2,FALSE)</f>
        <v>Family</v>
      </c>
      <c r="F6" s="18">
        <f>VLOOKUP(Customers[[#This Row],[Plan ID]],Plans[#All],3,FALSE)</f>
        <v>3</v>
      </c>
      <c r="G6" s="33" t="s">
        <v>106</v>
      </c>
      <c r="H6" s="34">
        <f>VLOOKUP(Customers[[#This Row],[Plan ID]],Plans[#All],5,FALSE)</f>
        <v>150</v>
      </c>
    </row>
    <row r="7" spans="1:18" x14ac:dyDescent="0.35">
      <c r="A7" s="17">
        <v>5019</v>
      </c>
      <c r="B7" s="31">
        <v>1</v>
      </c>
      <c r="C7" s="18" t="s">
        <v>102</v>
      </c>
      <c r="D7" s="32" t="s">
        <v>36</v>
      </c>
      <c r="E7" s="19" t="str">
        <f>VLOOKUP(Customers[[#This Row],[Plan ID]],Plans[#All],2,FALSE)</f>
        <v>Family</v>
      </c>
      <c r="F7" s="18">
        <f>VLOOKUP(Customers[[#This Row],[Plan ID]],Plans[#All],3,FALSE)</f>
        <v>6</v>
      </c>
      <c r="G7" s="33" t="s">
        <v>108</v>
      </c>
      <c r="H7" s="34">
        <f>VLOOKUP(Customers[[#This Row],[Plan ID]],Plans[#All],5,FALSE)</f>
        <v>300</v>
      </c>
    </row>
    <row r="8" spans="1:18" x14ac:dyDescent="0.35">
      <c r="A8" s="17">
        <v>5020</v>
      </c>
      <c r="B8" s="31">
        <v>3</v>
      </c>
      <c r="C8" s="18" t="s">
        <v>101</v>
      </c>
      <c r="D8" s="32" t="s">
        <v>41</v>
      </c>
      <c r="E8" s="19" t="str">
        <f>VLOOKUP(Customers[[#This Row],[Plan ID]],Plans[#All],2,FALSE)</f>
        <v>Unlimited</v>
      </c>
      <c r="F8" s="18">
        <f>VLOOKUP(Customers[[#This Row],[Plan ID]],Plans[#All],3,FALSE)</f>
        <v>2</v>
      </c>
      <c r="G8" s="33" t="s">
        <v>106</v>
      </c>
      <c r="H8" s="34">
        <f>VLOOKUP(Customers[[#This Row],[Plan ID]],Plans[#All],5,FALSE)</f>
        <v>130</v>
      </c>
    </row>
    <row r="9" spans="1:18" x14ac:dyDescent="0.35">
      <c r="A9" s="17">
        <v>5023</v>
      </c>
      <c r="B9" s="31">
        <v>5</v>
      </c>
      <c r="C9" s="18" t="s">
        <v>104</v>
      </c>
      <c r="D9" s="32" t="s">
        <v>34</v>
      </c>
      <c r="E9" s="19" t="str">
        <f>VLOOKUP(Customers[[#This Row],[Plan ID]],Plans[#All],2,FALSE)</f>
        <v>Family</v>
      </c>
      <c r="F9" s="18">
        <f>VLOOKUP(Customers[[#This Row],[Plan ID]],Plans[#All],3,FALSE)</f>
        <v>2</v>
      </c>
      <c r="G9" s="33" t="s">
        <v>107</v>
      </c>
      <c r="H9" s="34">
        <f>VLOOKUP(Customers[[#This Row],[Plan ID]],Plans[#All],5,FALSE)</f>
        <v>100</v>
      </c>
    </row>
    <row r="10" spans="1:18" x14ac:dyDescent="0.35">
      <c r="A10" s="17">
        <v>5025</v>
      </c>
      <c r="B10" s="31">
        <v>6</v>
      </c>
      <c r="C10" s="18" t="s">
        <v>105</v>
      </c>
      <c r="D10" s="32" t="s">
        <v>39</v>
      </c>
      <c r="E10" s="19" t="str">
        <f>VLOOKUP(Customers[[#This Row],[Plan ID]],Plans[#All],2,FALSE)</f>
        <v>Single</v>
      </c>
      <c r="F10" s="18">
        <f>VLOOKUP(Customers[[#This Row],[Plan ID]],Plans[#All],3,FALSE)</f>
        <v>1</v>
      </c>
      <c r="G10" s="33" t="s">
        <v>106</v>
      </c>
      <c r="H10" s="34">
        <f>VLOOKUP(Customers[[#This Row],[Plan ID]],Plans[#All],5,FALSE)</f>
        <v>45</v>
      </c>
    </row>
    <row r="11" spans="1:18" x14ac:dyDescent="0.35">
      <c r="A11" s="17">
        <v>5027</v>
      </c>
      <c r="B11" s="31">
        <v>4</v>
      </c>
      <c r="C11" s="18" t="s">
        <v>101</v>
      </c>
      <c r="D11" s="32" t="s">
        <v>41</v>
      </c>
      <c r="E11" s="19" t="str">
        <f>VLOOKUP(Customers[[#This Row],[Plan ID]],Plans[#All],2,FALSE)</f>
        <v>Unlimited</v>
      </c>
      <c r="F11" s="18">
        <f>VLOOKUP(Customers[[#This Row],[Plan ID]],Plans[#All],3,FALSE)</f>
        <v>2</v>
      </c>
      <c r="G11" s="33" t="s">
        <v>107</v>
      </c>
      <c r="H11" s="34">
        <f>VLOOKUP(Customers[[#This Row],[Plan ID]],Plans[#All],5,FALSE)</f>
        <v>130</v>
      </c>
    </row>
    <row r="12" spans="1:18" x14ac:dyDescent="0.35">
      <c r="A12" s="17">
        <v>5029</v>
      </c>
      <c r="B12" s="31">
        <v>7</v>
      </c>
      <c r="C12" s="18" t="s">
        <v>103</v>
      </c>
      <c r="D12" s="32" t="s">
        <v>36</v>
      </c>
      <c r="E12" s="19" t="str">
        <f>VLOOKUP(Customers[[#This Row],[Plan ID]],Plans[#All],2,FALSE)</f>
        <v>Family</v>
      </c>
      <c r="F12" s="18">
        <f>VLOOKUP(Customers[[#This Row],[Plan ID]],Plans[#All],3,FALSE)</f>
        <v>6</v>
      </c>
      <c r="G12" s="33" t="s">
        <v>106</v>
      </c>
      <c r="H12" s="34">
        <f>VLOOKUP(Customers[[#This Row],[Plan ID]],Plans[#All],5,FALSE)</f>
        <v>300</v>
      </c>
    </row>
    <row r="13" spans="1:18" x14ac:dyDescent="0.35">
      <c r="A13" s="17">
        <v>5031</v>
      </c>
      <c r="B13" s="31">
        <v>2</v>
      </c>
      <c r="C13" s="18" t="s">
        <v>102</v>
      </c>
      <c r="D13" s="32" t="s">
        <v>37</v>
      </c>
      <c r="E13" s="19" t="str">
        <f>VLOOKUP(Customers[[#This Row],[Plan ID]],Plans[#All],2,FALSE)</f>
        <v>International</v>
      </c>
      <c r="F13" s="18">
        <f>VLOOKUP(Customers[[#This Row],[Plan ID]],Plans[#All],3,FALSE)</f>
        <v>1</v>
      </c>
      <c r="G13" s="33" t="s">
        <v>108</v>
      </c>
      <c r="H13" s="34">
        <f>VLOOKUP(Customers[[#This Row],[Plan ID]],Plans[#All],5,FALSE)</f>
        <v>60</v>
      </c>
    </row>
    <row r="14" spans="1:18" x14ac:dyDescent="0.35">
      <c r="A14" s="17">
        <v>5033</v>
      </c>
      <c r="B14" s="31">
        <v>3</v>
      </c>
      <c r="C14" s="18" t="s">
        <v>103</v>
      </c>
      <c r="D14" s="32" t="s">
        <v>42</v>
      </c>
      <c r="E14" s="19" t="str">
        <f>VLOOKUP(Customers[[#This Row],[Plan ID]],Plans[#All],2,FALSE)</f>
        <v>Unlimited</v>
      </c>
      <c r="F14" s="18">
        <f>VLOOKUP(Customers[[#This Row],[Plan ID]],Plans[#All],3,FALSE)</f>
        <v>5</v>
      </c>
      <c r="G14" s="33" t="s">
        <v>106</v>
      </c>
      <c r="H14" s="34">
        <f>VLOOKUP(Customers[[#This Row],[Plan ID]],Plans[#All],5,FALSE)</f>
        <v>325</v>
      </c>
    </row>
    <row r="15" spans="1:18" x14ac:dyDescent="0.35">
      <c r="A15" s="17">
        <v>5037</v>
      </c>
      <c r="B15" s="31">
        <v>1</v>
      </c>
      <c r="C15" s="18" t="s">
        <v>102</v>
      </c>
      <c r="D15" s="32" t="s">
        <v>41</v>
      </c>
      <c r="E15" s="19" t="str">
        <f>VLOOKUP(Customers[[#This Row],[Plan ID]],Plans[#All],2,FALSE)</f>
        <v>Unlimited</v>
      </c>
      <c r="F15" s="18">
        <f>VLOOKUP(Customers[[#This Row],[Plan ID]],Plans[#All],3,FALSE)</f>
        <v>2</v>
      </c>
      <c r="G15" s="33" t="s">
        <v>106</v>
      </c>
      <c r="H15" s="34">
        <f>VLOOKUP(Customers[[#This Row],[Plan ID]],Plans[#All],5,FALSE)</f>
        <v>130</v>
      </c>
    </row>
    <row r="16" spans="1:18" x14ac:dyDescent="0.35">
      <c r="A16" s="17">
        <v>5039</v>
      </c>
      <c r="B16" s="31">
        <v>1</v>
      </c>
      <c r="C16" s="18" t="s">
        <v>103</v>
      </c>
      <c r="D16" s="32" t="s">
        <v>43</v>
      </c>
      <c r="E16" s="19" t="str">
        <f>VLOOKUP(Customers[[#This Row],[Plan ID]],Plans[#All],2,FALSE)</f>
        <v>Basic</v>
      </c>
      <c r="F16" s="18">
        <f>VLOOKUP(Customers[[#This Row],[Plan ID]],Plans[#All],3,FALSE)</f>
        <v>4</v>
      </c>
      <c r="G16" s="33" t="s">
        <v>106</v>
      </c>
      <c r="H16" s="34">
        <f>VLOOKUP(Customers[[#This Row],[Plan ID]],Plans[#All],5,FALSE)</f>
        <v>120</v>
      </c>
    </row>
    <row r="17" spans="1:8" x14ac:dyDescent="0.35">
      <c r="A17" s="17">
        <v>5102</v>
      </c>
      <c r="B17" s="31">
        <v>3</v>
      </c>
      <c r="C17" s="18" t="s">
        <v>105</v>
      </c>
      <c r="D17" s="32" t="s">
        <v>35</v>
      </c>
      <c r="E17" s="19" t="str">
        <f>VLOOKUP(Customers[[#This Row],[Plan ID]],Plans[#All],2,FALSE)</f>
        <v>Family</v>
      </c>
      <c r="F17" s="18">
        <f>VLOOKUP(Customers[[#This Row],[Plan ID]],Plans[#All],3,FALSE)</f>
        <v>3</v>
      </c>
      <c r="G17" s="33" t="s">
        <v>108</v>
      </c>
      <c r="H17" s="34">
        <f>VLOOKUP(Customers[[#This Row],[Plan ID]],Plans[#All],5,FALSE)</f>
        <v>150</v>
      </c>
    </row>
    <row r="18" spans="1:8" x14ac:dyDescent="0.35">
      <c r="A18" s="17">
        <v>5104</v>
      </c>
      <c r="B18" s="31">
        <v>2</v>
      </c>
      <c r="C18" s="18" t="s">
        <v>101</v>
      </c>
      <c r="D18" s="32" t="s">
        <v>39</v>
      </c>
      <c r="E18" s="19" t="str">
        <f>VLOOKUP(Customers[[#This Row],[Plan ID]],Plans[#All],2,FALSE)</f>
        <v>Single</v>
      </c>
      <c r="F18" s="18">
        <f>VLOOKUP(Customers[[#This Row],[Plan ID]],Plans[#All],3,FALSE)</f>
        <v>1</v>
      </c>
      <c r="G18" s="33" t="s">
        <v>107</v>
      </c>
      <c r="H18" s="34">
        <f>VLOOKUP(Customers[[#This Row],[Plan ID]],Plans[#All],5,FALSE)</f>
        <v>45</v>
      </c>
    </row>
    <row r="19" spans="1:8" x14ac:dyDescent="0.35">
      <c r="A19" s="17">
        <v>5106</v>
      </c>
      <c r="B19" s="31">
        <v>4</v>
      </c>
      <c r="C19" s="18" t="s">
        <v>104</v>
      </c>
      <c r="D19" s="32" t="s">
        <v>42</v>
      </c>
      <c r="E19" s="19" t="str">
        <f>VLOOKUP(Customers[[#This Row],[Plan ID]],Plans[#All],2,FALSE)</f>
        <v>Unlimited</v>
      </c>
      <c r="F19" s="18">
        <f>VLOOKUP(Customers[[#This Row],[Plan ID]],Plans[#All],3,FALSE)</f>
        <v>5</v>
      </c>
      <c r="G19" s="33" t="s">
        <v>106</v>
      </c>
      <c r="H19" s="34">
        <f>VLOOKUP(Customers[[#This Row],[Plan ID]],Plans[#All],5,FALSE)</f>
        <v>325</v>
      </c>
    </row>
    <row r="20" spans="1:8" x14ac:dyDescent="0.35">
      <c r="A20" s="17">
        <v>5108</v>
      </c>
      <c r="B20" s="31">
        <v>6</v>
      </c>
      <c r="C20" s="18" t="s">
        <v>101</v>
      </c>
      <c r="D20" s="32" t="s">
        <v>41</v>
      </c>
      <c r="E20" s="19" t="str">
        <f>VLOOKUP(Customers[[#This Row],[Plan ID]],Plans[#All],2,FALSE)</f>
        <v>Unlimited</v>
      </c>
      <c r="F20" s="18">
        <f>VLOOKUP(Customers[[#This Row],[Plan ID]],Plans[#All],3,FALSE)</f>
        <v>2</v>
      </c>
      <c r="G20" s="33" t="s">
        <v>106</v>
      </c>
      <c r="H20" s="34">
        <f>VLOOKUP(Customers[[#This Row],[Plan ID]],Plans[#All],5,FALSE)</f>
        <v>130</v>
      </c>
    </row>
    <row r="21" spans="1:8" x14ac:dyDescent="0.35">
      <c r="A21" s="17">
        <v>5110</v>
      </c>
      <c r="B21" s="31">
        <v>6</v>
      </c>
      <c r="C21" s="18" t="s">
        <v>103</v>
      </c>
      <c r="D21" s="32" t="s">
        <v>36</v>
      </c>
      <c r="E21" s="19" t="str">
        <f>VLOOKUP(Customers[[#This Row],[Plan ID]],Plans[#All],2,FALSE)</f>
        <v>Family</v>
      </c>
      <c r="F21" s="18">
        <f>VLOOKUP(Customers[[#This Row],[Plan ID]],Plans[#All],3,FALSE)</f>
        <v>6</v>
      </c>
      <c r="G21" s="33" t="s">
        <v>108</v>
      </c>
      <c r="H21" s="34">
        <f>VLOOKUP(Customers[[#This Row],[Plan ID]],Plans[#All],5,FALSE)</f>
        <v>300</v>
      </c>
    </row>
    <row r="22" spans="1:8" x14ac:dyDescent="0.35">
      <c r="A22" s="17">
        <v>5112</v>
      </c>
      <c r="B22" s="31">
        <v>5</v>
      </c>
      <c r="C22" s="18" t="s">
        <v>105</v>
      </c>
      <c r="D22" s="32" t="s">
        <v>35</v>
      </c>
      <c r="E22" s="19" t="str">
        <f>VLOOKUP(Customers[[#This Row],[Plan ID]],Plans[#All],2,FALSE)</f>
        <v>Family</v>
      </c>
      <c r="F22" s="18">
        <f>VLOOKUP(Customers[[#This Row],[Plan ID]],Plans[#All],3,FALSE)</f>
        <v>3</v>
      </c>
      <c r="G22" s="33" t="s">
        <v>107</v>
      </c>
      <c r="H22" s="34">
        <f>VLOOKUP(Customers[[#This Row],[Plan ID]],Plans[#All],5,FALSE)</f>
        <v>150</v>
      </c>
    </row>
    <row r="23" spans="1:8" x14ac:dyDescent="0.35">
      <c r="A23" s="17">
        <v>5114</v>
      </c>
      <c r="B23" s="31">
        <v>4</v>
      </c>
      <c r="C23" s="18" t="s">
        <v>101</v>
      </c>
      <c r="D23" s="32" t="s">
        <v>43</v>
      </c>
      <c r="E23" s="19" t="str">
        <f>VLOOKUP(Customers[[#This Row],[Plan ID]],Plans[#All],2,FALSE)</f>
        <v>Basic</v>
      </c>
      <c r="F23" s="18">
        <f>VLOOKUP(Customers[[#This Row],[Plan ID]],Plans[#All],3,FALSE)</f>
        <v>4</v>
      </c>
      <c r="G23" s="33" t="s">
        <v>107</v>
      </c>
      <c r="H23" s="34">
        <f>VLOOKUP(Customers[[#This Row],[Plan ID]],Plans[#All],5,FALSE)</f>
        <v>120</v>
      </c>
    </row>
    <row r="24" spans="1:8" x14ac:dyDescent="0.35">
      <c r="A24" s="17">
        <v>5116</v>
      </c>
      <c r="B24" s="31">
        <v>3</v>
      </c>
      <c r="C24" s="18" t="s">
        <v>103</v>
      </c>
      <c r="D24" s="32" t="s">
        <v>40</v>
      </c>
      <c r="E24" s="19" t="str">
        <f>VLOOKUP(Customers[[#This Row],[Plan ID]],Plans[#All],2,FALSE)</f>
        <v>Unlimited</v>
      </c>
      <c r="F24" s="18">
        <f>VLOOKUP(Customers[[#This Row],[Plan ID]],Plans[#All],3,FALSE)</f>
        <v>1</v>
      </c>
      <c r="G24" s="33" t="s">
        <v>106</v>
      </c>
      <c r="H24" s="34">
        <f>VLOOKUP(Customers[[#This Row],[Plan ID]],Plans[#All],5,FALSE)</f>
        <v>65</v>
      </c>
    </row>
    <row r="25" spans="1:8" x14ac:dyDescent="0.35">
      <c r="A25" s="17">
        <v>5118</v>
      </c>
      <c r="B25" s="31">
        <v>2</v>
      </c>
      <c r="C25" s="18" t="s">
        <v>101</v>
      </c>
      <c r="D25" s="32" t="s">
        <v>34</v>
      </c>
      <c r="E25" s="19" t="str">
        <f>VLOOKUP(Customers[[#This Row],[Plan ID]],Plans[#All],2,FALSE)</f>
        <v>Family</v>
      </c>
      <c r="F25" s="18">
        <f>VLOOKUP(Customers[[#This Row],[Plan ID]],Plans[#All],3,FALSE)</f>
        <v>2</v>
      </c>
      <c r="G25" s="33" t="s">
        <v>106</v>
      </c>
      <c r="H25" s="34">
        <f>VLOOKUP(Customers[[#This Row],[Plan ID]],Plans[#All],5,FALSE)</f>
        <v>100</v>
      </c>
    </row>
    <row r="26" spans="1:8" x14ac:dyDescent="0.35">
      <c r="A26" s="17">
        <v>5120</v>
      </c>
      <c r="B26" s="31">
        <v>5</v>
      </c>
      <c r="C26" s="18" t="s">
        <v>105</v>
      </c>
      <c r="D26" s="32" t="s">
        <v>35</v>
      </c>
      <c r="E26" s="19" t="str">
        <f>VLOOKUP(Customers[[#This Row],[Plan ID]],Plans[#All],2,FALSE)</f>
        <v>Family</v>
      </c>
      <c r="F26" s="18">
        <f>VLOOKUP(Customers[[#This Row],[Plan ID]],Plans[#All],3,FALSE)</f>
        <v>3</v>
      </c>
      <c r="G26" s="33" t="s">
        <v>106</v>
      </c>
      <c r="H26" s="34">
        <f>VLOOKUP(Customers[[#This Row],[Plan ID]],Plans[#All],5,FALSE)</f>
        <v>150</v>
      </c>
    </row>
    <row r="27" spans="1:8" x14ac:dyDescent="0.35">
      <c r="A27" s="17">
        <v>5122</v>
      </c>
      <c r="B27" s="31">
        <v>5</v>
      </c>
      <c r="C27" s="18" t="s">
        <v>103</v>
      </c>
      <c r="D27" s="32" t="s">
        <v>36</v>
      </c>
      <c r="E27" s="19" t="str">
        <f>VLOOKUP(Customers[[#This Row],[Plan ID]],Plans[#All],2,FALSE)</f>
        <v>Family</v>
      </c>
      <c r="F27" s="18">
        <f>VLOOKUP(Customers[[#This Row],[Plan ID]],Plans[#All],3,FALSE)</f>
        <v>6</v>
      </c>
      <c r="G27" s="33" t="s">
        <v>106</v>
      </c>
      <c r="H27" s="34">
        <f>VLOOKUP(Customers[[#This Row],[Plan ID]],Plans[#All],5,FALSE)</f>
        <v>300</v>
      </c>
    </row>
    <row r="28" spans="1:8" x14ac:dyDescent="0.35">
      <c r="A28" s="18">
        <v>5128</v>
      </c>
      <c r="B28" s="31">
        <v>6</v>
      </c>
      <c r="C28" s="18" t="s">
        <v>104</v>
      </c>
      <c r="D28" s="32" t="s">
        <v>38</v>
      </c>
      <c r="E28" s="19" t="str">
        <f>VLOOKUP(Customers[[#This Row],[Plan ID]],Plans[#All],2,FALSE)</f>
        <v>International</v>
      </c>
      <c r="F28" s="18">
        <f>VLOOKUP(Customers[[#This Row],[Plan ID]],Plans[#All],3,FALSE)</f>
        <v>2</v>
      </c>
      <c r="G28" s="33" t="s">
        <v>107</v>
      </c>
      <c r="H28" s="34">
        <f>VLOOKUP(Customers[[#This Row],[Plan ID]],Plans[#All],5,FALSE)</f>
        <v>120</v>
      </c>
    </row>
    <row r="29" spans="1:8" x14ac:dyDescent="0.35">
      <c r="A29" s="18">
        <v>5201</v>
      </c>
      <c r="B29" s="31">
        <v>2</v>
      </c>
      <c r="C29" s="18" t="s">
        <v>102</v>
      </c>
      <c r="D29" s="32" t="s">
        <v>35</v>
      </c>
      <c r="E29" s="19" t="str">
        <f>VLOOKUP(Customers[[#This Row],[Plan ID]],Plans[#All],2,FALSE)</f>
        <v>Family</v>
      </c>
      <c r="F29" s="18">
        <f>VLOOKUP(Customers[[#This Row],[Plan ID]],Plans[#All],3,FALSE)</f>
        <v>3</v>
      </c>
      <c r="G29" s="33" t="s">
        <v>106</v>
      </c>
      <c r="H29" s="34">
        <f>VLOOKUP(Customers[[#This Row],[Plan ID]],Plans[#All],5,FALSE)</f>
        <v>150</v>
      </c>
    </row>
    <row r="30" spans="1:8" x14ac:dyDescent="0.35">
      <c r="A30" s="18">
        <v>5207</v>
      </c>
      <c r="B30" s="31">
        <v>1</v>
      </c>
      <c r="C30" s="18" t="s">
        <v>105</v>
      </c>
      <c r="D30" s="32" t="s">
        <v>41</v>
      </c>
      <c r="E30" s="19" t="str">
        <f>VLOOKUP(Customers[[#This Row],[Plan ID]],Plans[#All],2,FALSE)</f>
        <v>Unlimited</v>
      </c>
      <c r="F30" s="18">
        <f>VLOOKUP(Customers[[#This Row],[Plan ID]],Plans[#All],3,FALSE)</f>
        <v>2</v>
      </c>
      <c r="G30" s="33" t="s">
        <v>108</v>
      </c>
      <c r="H30" s="34">
        <f>VLOOKUP(Customers[[#This Row],[Plan ID]],Plans[#All],5,FALSE)</f>
        <v>130</v>
      </c>
    </row>
    <row r="31" spans="1:8" x14ac:dyDescent="0.35">
      <c r="A31" s="18">
        <v>5208</v>
      </c>
      <c r="B31" s="31">
        <v>4</v>
      </c>
      <c r="C31" s="18" t="s">
        <v>103</v>
      </c>
      <c r="D31" s="32" t="s">
        <v>41</v>
      </c>
      <c r="E31" s="19" t="str">
        <f>VLOOKUP(Customers[[#This Row],[Plan ID]],Plans[#All],2,FALSE)</f>
        <v>Unlimited</v>
      </c>
      <c r="F31" s="18">
        <f>VLOOKUP(Customers[[#This Row],[Plan ID]],Plans[#All],3,FALSE)</f>
        <v>2</v>
      </c>
      <c r="G31" s="33" t="s">
        <v>106</v>
      </c>
      <c r="H31" s="34">
        <f>VLOOKUP(Customers[[#This Row],[Plan ID]],Plans[#All],5,FALSE)</f>
        <v>130</v>
      </c>
    </row>
  </sheetData>
  <mergeCells count="2">
    <mergeCell ref="A1:H1"/>
    <mergeCell ref="A3:H3"/>
  </mergeCells>
  <dataValidations count="1">
    <dataValidation allowBlank="1" error="pavI8MeUFtEyxX2I4tkye0cbe989-179c-460f-8e9e-f0ce4ca56839" sqref="A1:R31"/>
  </dataValidations>
  <pageMargins left="0.7" right="0.7" top="0.75" bottom="0.75" header="0.3" footer="0.3"/>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9"/>
  <sheetViews>
    <sheetView workbookViewId="0">
      <selection activeCell="I1" sqref="I1"/>
    </sheetView>
  </sheetViews>
  <sheetFormatPr defaultRowHeight="14.5" x14ac:dyDescent="0.35"/>
  <cols>
    <col min="1" max="1" width="12.83203125" bestFit="1" customWidth="1"/>
    <col min="2" max="2" width="15.75" bestFit="1" customWidth="1"/>
    <col min="3" max="3" width="20.58203125" bestFit="1" customWidth="1"/>
  </cols>
  <sheetData>
    <row r="3" spans="1:3" x14ac:dyDescent="0.35">
      <c r="A3" s="11" t="s">
        <v>18</v>
      </c>
      <c r="B3" t="s">
        <v>125</v>
      </c>
      <c r="C3" t="s">
        <v>124</v>
      </c>
    </row>
    <row r="4" spans="1:3" x14ac:dyDescent="0.35">
      <c r="A4" s="10" t="s">
        <v>101</v>
      </c>
      <c r="B4" s="38">
        <v>695</v>
      </c>
      <c r="C4" s="38">
        <v>99.285714285714292</v>
      </c>
    </row>
    <row r="5" spans="1:3" x14ac:dyDescent="0.35">
      <c r="A5" s="10" t="s">
        <v>102</v>
      </c>
      <c r="B5" s="38">
        <v>550</v>
      </c>
      <c r="C5" s="38">
        <v>137.5</v>
      </c>
    </row>
    <row r="6" spans="1:3" x14ac:dyDescent="0.35">
      <c r="A6" s="10" t="s">
        <v>105</v>
      </c>
      <c r="B6" s="38">
        <v>535</v>
      </c>
      <c r="C6" s="38">
        <v>107</v>
      </c>
    </row>
    <row r="7" spans="1:3" x14ac:dyDescent="0.35">
      <c r="A7" s="10" t="s">
        <v>104</v>
      </c>
      <c r="B7" s="38">
        <v>645</v>
      </c>
      <c r="C7" s="38">
        <v>161.25</v>
      </c>
    </row>
    <row r="8" spans="1:3" x14ac:dyDescent="0.35">
      <c r="A8" s="10" t="s">
        <v>103</v>
      </c>
      <c r="B8" s="38">
        <v>1360</v>
      </c>
      <c r="C8" s="38">
        <v>194.28571428571428</v>
      </c>
    </row>
    <row r="9" spans="1:3" x14ac:dyDescent="0.35">
      <c r="A9" s="10" t="s">
        <v>4</v>
      </c>
      <c r="B9" s="38">
        <v>3785</v>
      </c>
      <c r="C9" s="38">
        <v>140.18518518518519</v>
      </c>
    </row>
  </sheetData>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activeCell="B4" sqref="B4"/>
    </sheetView>
  </sheetViews>
  <sheetFormatPr defaultRowHeight="14.5" x14ac:dyDescent="0.35"/>
  <cols>
    <col min="1" max="1" width="12.83203125" customWidth="1"/>
    <col min="2" max="2" width="15.83203125" bestFit="1" customWidth="1"/>
    <col min="3" max="3" width="6.83203125" customWidth="1"/>
    <col min="4" max="4" width="11.58203125" bestFit="1" customWidth="1"/>
    <col min="5" max="5" width="11.33203125" bestFit="1" customWidth="1"/>
  </cols>
  <sheetData>
    <row r="1" spans="1:5" x14ac:dyDescent="0.35">
      <c r="A1" s="11" t="s">
        <v>22</v>
      </c>
      <c r="B1" t="s">
        <v>27</v>
      </c>
    </row>
    <row r="3" spans="1:5" x14ac:dyDescent="0.35">
      <c r="A3" s="11" t="s">
        <v>123</v>
      </c>
      <c r="B3" s="11" t="s">
        <v>126</v>
      </c>
    </row>
    <row r="4" spans="1:5" x14ac:dyDescent="0.35">
      <c r="A4" s="11" t="s">
        <v>126</v>
      </c>
      <c r="B4" t="s">
        <v>108</v>
      </c>
      <c r="C4" t="s">
        <v>106</v>
      </c>
      <c r="D4" t="s">
        <v>107</v>
      </c>
      <c r="E4" t="s">
        <v>4</v>
      </c>
    </row>
    <row r="5" spans="1:5" x14ac:dyDescent="0.35">
      <c r="A5" s="10" t="s">
        <v>101</v>
      </c>
      <c r="B5" s="9"/>
      <c r="C5" s="9">
        <v>2</v>
      </c>
      <c r="D5" s="9"/>
      <c r="E5" s="9">
        <v>2</v>
      </c>
    </row>
    <row r="6" spans="1:5" x14ac:dyDescent="0.35">
      <c r="A6" s="36">
        <v>5118</v>
      </c>
      <c r="B6" s="9"/>
      <c r="C6" s="9">
        <v>2</v>
      </c>
      <c r="D6" s="9"/>
      <c r="E6" s="9">
        <v>2</v>
      </c>
    </row>
    <row r="7" spans="1:5" x14ac:dyDescent="0.35">
      <c r="A7" s="10" t="s">
        <v>102</v>
      </c>
      <c r="B7" s="9">
        <v>1</v>
      </c>
      <c r="C7" s="9">
        <v>2</v>
      </c>
      <c r="D7" s="9"/>
      <c r="E7" s="9">
        <v>3</v>
      </c>
    </row>
    <row r="8" spans="1:5" x14ac:dyDescent="0.35">
      <c r="A8" s="36">
        <v>5019</v>
      </c>
      <c r="B8" s="9">
        <v>1</v>
      </c>
      <c r="C8" s="9"/>
      <c r="D8" s="9"/>
      <c r="E8" s="9">
        <v>1</v>
      </c>
    </row>
    <row r="9" spans="1:5" x14ac:dyDescent="0.35">
      <c r="A9" s="36">
        <v>5201</v>
      </c>
      <c r="B9" s="9"/>
      <c r="C9" s="9">
        <v>2</v>
      </c>
      <c r="D9" s="9"/>
      <c r="E9" s="9">
        <v>2</v>
      </c>
    </row>
    <row r="10" spans="1:5" x14ac:dyDescent="0.35">
      <c r="A10" s="10" t="s">
        <v>105</v>
      </c>
      <c r="B10" s="9">
        <v>3</v>
      </c>
      <c r="C10" s="9">
        <v>5</v>
      </c>
      <c r="D10" s="9">
        <v>5</v>
      </c>
      <c r="E10" s="9">
        <v>13</v>
      </c>
    </row>
    <row r="11" spans="1:5" x14ac:dyDescent="0.35">
      <c r="A11" s="36">
        <v>5102</v>
      </c>
      <c r="B11" s="9">
        <v>3</v>
      </c>
      <c r="C11" s="9"/>
      <c r="D11" s="9"/>
      <c r="E11" s="9">
        <v>3</v>
      </c>
    </row>
    <row r="12" spans="1:5" x14ac:dyDescent="0.35">
      <c r="A12" s="36">
        <v>5112</v>
      </c>
      <c r="B12" s="9"/>
      <c r="C12" s="9"/>
      <c r="D12" s="9">
        <v>5</v>
      </c>
      <c r="E12" s="9">
        <v>5</v>
      </c>
    </row>
    <row r="13" spans="1:5" x14ac:dyDescent="0.35">
      <c r="A13" s="36">
        <v>5120</v>
      </c>
      <c r="B13" s="9"/>
      <c r="C13" s="9">
        <v>5</v>
      </c>
      <c r="D13" s="9"/>
      <c r="E13" s="9">
        <v>5</v>
      </c>
    </row>
    <row r="14" spans="1:5" x14ac:dyDescent="0.35">
      <c r="A14" s="10" t="s">
        <v>104</v>
      </c>
      <c r="B14" s="9"/>
      <c r="C14" s="9">
        <v>2</v>
      </c>
      <c r="D14" s="9">
        <v>5</v>
      </c>
      <c r="E14" s="9">
        <v>7</v>
      </c>
    </row>
    <row r="15" spans="1:5" x14ac:dyDescent="0.35">
      <c r="A15" s="36">
        <v>5015</v>
      </c>
      <c r="B15" s="9"/>
      <c r="C15" s="9">
        <v>2</v>
      </c>
      <c r="D15" s="9"/>
      <c r="E15" s="9">
        <v>2</v>
      </c>
    </row>
    <row r="16" spans="1:5" x14ac:dyDescent="0.35">
      <c r="A16" s="36">
        <v>5023</v>
      </c>
      <c r="B16" s="9"/>
      <c r="C16" s="9"/>
      <c r="D16" s="9">
        <v>5</v>
      </c>
      <c r="E16" s="9">
        <v>5</v>
      </c>
    </row>
    <row r="17" spans="1:5" x14ac:dyDescent="0.35">
      <c r="A17" s="10" t="s">
        <v>103</v>
      </c>
      <c r="B17" s="9">
        <v>6</v>
      </c>
      <c r="C17" s="9">
        <v>12</v>
      </c>
      <c r="D17" s="9"/>
      <c r="E17" s="9">
        <v>18</v>
      </c>
    </row>
    <row r="18" spans="1:5" x14ac:dyDescent="0.35">
      <c r="A18" s="36">
        <v>5029</v>
      </c>
      <c r="B18" s="9"/>
      <c r="C18" s="9">
        <v>7</v>
      </c>
      <c r="D18" s="9"/>
      <c r="E18" s="9">
        <v>7</v>
      </c>
    </row>
    <row r="19" spans="1:5" x14ac:dyDescent="0.35">
      <c r="A19" s="36">
        <v>5110</v>
      </c>
      <c r="B19" s="9">
        <v>6</v>
      </c>
      <c r="C19" s="9"/>
      <c r="D19" s="9"/>
      <c r="E19" s="9">
        <v>6</v>
      </c>
    </row>
    <row r="20" spans="1:5" x14ac:dyDescent="0.35">
      <c r="A20" s="36">
        <v>5122</v>
      </c>
      <c r="B20" s="9"/>
      <c r="C20" s="9">
        <v>5</v>
      </c>
      <c r="D20" s="9"/>
      <c r="E20" s="9">
        <v>5</v>
      </c>
    </row>
    <row r="21" spans="1:5" x14ac:dyDescent="0.35">
      <c r="A21" s="10" t="s">
        <v>4</v>
      </c>
      <c r="B21" s="9">
        <v>10</v>
      </c>
      <c r="C21" s="9">
        <v>23</v>
      </c>
      <c r="D21" s="9">
        <v>10</v>
      </c>
      <c r="E21" s="9">
        <v>43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tabSelected="1" topLeftCell="A7" workbookViewId="0">
      <selection activeCell="H41" sqref="H41"/>
    </sheetView>
  </sheetViews>
  <sheetFormatPr defaultRowHeight="14.5" x14ac:dyDescent="0.35"/>
  <cols>
    <col min="1" max="1" width="11.25" bestFit="1" customWidth="1"/>
    <col min="2" max="2" width="12.58203125" bestFit="1" customWidth="1"/>
    <col min="3" max="3" width="12.83203125" bestFit="1" customWidth="1"/>
    <col min="4" max="4" width="4.33203125" customWidth="1"/>
    <col min="5" max="5" width="8.83203125" customWidth="1"/>
    <col min="6" max="6" width="4.33203125" customWidth="1"/>
    <col min="7" max="7" width="12.83203125" bestFit="1" customWidth="1"/>
    <col min="8" max="8" width="19.08203125" bestFit="1" customWidth="1"/>
  </cols>
  <sheetData>
    <row r="1" spans="1:10" ht="51.75" customHeight="1" x14ac:dyDescent="0.35">
      <c r="A1" s="52"/>
      <c r="B1" s="52"/>
      <c r="C1" s="52"/>
    </row>
    <row r="2" spans="1:10" ht="12" customHeight="1" x14ac:dyDescent="0.35"/>
    <row r="3" spans="1:10" ht="20.5" x14ac:dyDescent="0.35">
      <c r="A3" s="50" t="s">
        <v>75</v>
      </c>
      <c r="B3" s="50"/>
      <c r="C3" s="50"/>
      <c r="G3" s="53" t="s">
        <v>51</v>
      </c>
      <c r="H3" s="53"/>
      <c r="I3" s="53"/>
      <c r="J3" s="53"/>
    </row>
    <row r="4" spans="1:10" x14ac:dyDescent="0.35">
      <c r="A4" s="26" t="s">
        <v>48</v>
      </c>
      <c r="B4" s="26" t="s">
        <v>49</v>
      </c>
      <c r="C4" s="26" t="s">
        <v>76</v>
      </c>
      <c r="E4" s="27" t="s">
        <v>50</v>
      </c>
      <c r="G4" s="26" t="s">
        <v>82</v>
      </c>
      <c r="H4" s="26" t="s">
        <v>77</v>
      </c>
      <c r="I4" s="26" t="s">
        <v>78</v>
      </c>
      <c r="J4" s="26" t="s">
        <v>79</v>
      </c>
    </row>
    <row r="5" spans="1:10" x14ac:dyDescent="0.35">
      <c r="A5" s="17">
        <v>5118</v>
      </c>
      <c r="B5" s="17" t="s">
        <v>72</v>
      </c>
      <c r="C5" s="17">
        <v>1</v>
      </c>
      <c r="E5" s="28">
        <v>2</v>
      </c>
      <c r="G5" t="s">
        <v>80</v>
      </c>
      <c r="H5" t="s">
        <v>81</v>
      </c>
      <c r="I5" t="s">
        <v>91</v>
      </c>
      <c r="J5" s="30">
        <v>6709</v>
      </c>
    </row>
    <row r="6" spans="1:10" x14ac:dyDescent="0.35">
      <c r="A6" s="17">
        <v>5015</v>
      </c>
      <c r="B6" s="17" t="s">
        <v>52</v>
      </c>
      <c r="C6" s="17">
        <v>2</v>
      </c>
      <c r="E6" s="29">
        <v>4</v>
      </c>
      <c r="I6" t="s">
        <v>86</v>
      </c>
      <c r="J6" s="30">
        <v>5928</v>
      </c>
    </row>
    <row r="7" spans="1:10" x14ac:dyDescent="0.35">
      <c r="A7" s="17">
        <v>5102</v>
      </c>
      <c r="B7" s="17" t="s">
        <v>64</v>
      </c>
      <c r="C7" s="17">
        <v>3</v>
      </c>
      <c r="E7" s="28">
        <v>6</v>
      </c>
      <c r="H7" t="s">
        <v>83</v>
      </c>
      <c r="I7" t="s">
        <v>92</v>
      </c>
      <c r="J7" s="30">
        <v>1046</v>
      </c>
    </row>
    <row r="8" spans="1:10" x14ac:dyDescent="0.35">
      <c r="A8" s="17">
        <v>5010</v>
      </c>
      <c r="B8" s="17" t="s">
        <v>53</v>
      </c>
      <c r="C8" s="17">
        <v>0</v>
      </c>
      <c r="E8" s="29">
        <v>8</v>
      </c>
      <c r="G8" t="s">
        <v>84</v>
      </c>
      <c r="H8" t="s">
        <v>93</v>
      </c>
      <c r="I8" t="s">
        <v>85</v>
      </c>
      <c r="J8" s="30">
        <v>2188</v>
      </c>
    </row>
    <row r="9" spans="1:10" x14ac:dyDescent="0.35">
      <c r="A9" s="17">
        <v>5104</v>
      </c>
      <c r="B9" s="17" t="s">
        <v>65</v>
      </c>
      <c r="C9" s="17">
        <v>5</v>
      </c>
      <c r="I9" t="s">
        <v>86</v>
      </c>
      <c r="J9" s="30">
        <v>3075</v>
      </c>
    </row>
    <row r="10" spans="1:10" x14ac:dyDescent="0.35">
      <c r="A10" s="17">
        <v>5031</v>
      </c>
      <c r="B10" s="17" t="s">
        <v>60</v>
      </c>
      <c r="C10" s="17">
        <v>6</v>
      </c>
      <c r="H10" t="s">
        <v>87</v>
      </c>
      <c r="I10" t="s">
        <v>86</v>
      </c>
      <c r="J10" s="30">
        <v>4210</v>
      </c>
    </row>
    <row r="11" spans="1:10" x14ac:dyDescent="0.35">
      <c r="A11" s="17">
        <v>5023</v>
      </c>
      <c r="B11" s="17" t="s">
        <v>56</v>
      </c>
      <c r="C11" s="17">
        <v>5</v>
      </c>
      <c r="I11" t="s">
        <v>91</v>
      </c>
      <c r="J11" s="30">
        <v>2150</v>
      </c>
    </row>
    <row r="12" spans="1:10" x14ac:dyDescent="0.35">
      <c r="A12" s="17">
        <v>5108</v>
      </c>
      <c r="B12" s="17" t="s">
        <v>67</v>
      </c>
      <c r="C12" s="17">
        <v>0</v>
      </c>
      <c r="G12" t="s">
        <v>88</v>
      </c>
      <c r="H12" t="s">
        <v>89</v>
      </c>
      <c r="I12" t="s">
        <v>94</v>
      </c>
      <c r="J12" s="30">
        <v>2568</v>
      </c>
    </row>
    <row r="13" spans="1:10" x14ac:dyDescent="0.35">
      <c r="A13" s="17">
        <v>5019</v>
      </c>
      <c r="B13" s="17" t="s">
        <v>54</v>
      </c>
      <c r="C13" s="17">
        <v>2</v>
      </c>
      <c r="I13" t="s">
        <v>95</v>
      </c>
      <c r="J13" s="30">
        <v>1205</v>
      </c>
    </row>
    <row r="14" spans="1:10" x14ac:dyDescent="0.35">
      <c r="A14" s="17">
        <v>5120</v>
      </c>
      <c r="B14" s="17" t="s">
        <v>73</v>
      </c>
      <c r="C14" s="17">
        <v>7</v>
      </c>
      <c r="H14" t="s">
        <v>90</v>
      </c>
      <c r="I14" t="s">
        <v>86</v>
      </c>
      <c r="J14" s="30">
        <v>2677</v>
      </c>
    </row>
    <row r="15" spans="1:10" x14ac:dyDescent="0.35">
      <c r="A15" s="17">
        <v>5110</v>
      </c>
      <c r="B15" s="17" t="s">
        <v>68</v>
      </c>
      <c r="C15" s="17">
        <v>10</v>
      </c>
      <c r="I15" t="s">
        <v>96</v>
      </c>
      <c r="J15" s="30">
        <v>1345</v>
      </c>
    </row>
    <row r="16" spans="1:10" x14ac:dyDescent="0.35">
      <c r="A16" s="17">
        <v>5020</v>
      </c>
      <c r="B16" s="17" t="s">
        <v>55</v>
      </c>
      <c r="C16" s="17">
        <v>3</v>
      </c>
    </row>
    <row r="17" spans="1:6" x14ac:dyDescent="0.35">
      <c r="A17" s="17">
        <v>5122</v>
      </c>
      <c r="B17" s="17" t="s">
        <v>74</v>
      </c>
      <c r="C17" s="17">
        <v>2</v>
      </c>
    </row>
    <row r="18" spans="1:6" x14ac:dyDescent="0.35">
      <c r="A18" s="17">
        <v>5112</v>
      </c>
      <c r="B18" s="17" t="s">
        <v>69</v>
      </c>
      <c r="C18" s="17">
        <v>0</v>
      </c>
    </row>
    <row r="19" spans="1:6" x14ac:dyDescent="0.35">
      <c r="A19" s="17">
        <v>5106</v>
      </c>
      <c r="B19" s="17" t="s">
        <v>66</v>
      </c>
      <c r="C19" s="17">
        <v>1</v>
      </c>
    </row>
    <row r="20" spans="1:6" x14ac:dyDescent="0.35">
      <c r="A20" s="17">
        <v>5029</v>
      </c>
      <c r="B20" s="17" t="s">
        <v>59</v>
      </c>
      <c r="C20" s="17">
        <v>1</v>
      </c>
    </row>
    <row r="21" spans="1:6" x14ac:dyDescent="0.35">
      <c r="A21" s="17">
        <v>5025</v>
      </c>
      <c r="B21" s="17" t="s">
        <v>57</v>
      </c>
      <c r="C21" s="17">
        <v>0</v>
      </c>
    </row>
    <row r="22" spans="1:6" x14ac:dyDescent="0.35">
      <c r="A22" s="17">
        <v>5039</v>
      </c>
      <c r="B22" s="17" t="s">
        <v>62</v>
      </c>
      <c r="C22" s="17">
        <v>7</v>
      </c>
    </row>
    <row r="23" spans="1:6" x14ac:dyDescent="0.35">
      <c r="A23" s="17">
        <v>5114</v>
      </c>
      <c r="B23" s="17" t="s">
        <v>70</v>
      </c>
      <c r="C23" s="17">
        <v>0</v>
      </c>
    </row>
    <row r="24" spans="1:6" x14ac:dyDescent="0.35">
      <c r="A24" s="17">
        <v>5027</v>
      </c>
      <c r="B24" s="17" t="s">
        <v>58</v>
      </c>
      <c r="C24" s="17">
        <v>10</v>
      </c>
    </row>
    <row r="25" spans="1:6" x14ac:dyDescent="0.35">
      <c r="A25" s="17">
        <v>5037</v>
      </c>
      <c r="B25" s="17" t="s">
        <v>63</v>
      </c>
      <c r="C25" s="17">
        <v>1</v>
      </c>
    </row>
    <row r="26" spans="1:6" x14ac:dyDescent="0.35">
      <c r="A26" s="17">
        <v>5116</v>
      </c>
      <c r="B26" s="17" t="s">
        <v>71</v>
      </c>
      <c r="C26" s="17">
        <v>3</v>
      </c>
    </row>
    <row r="27" spans="1:6" x14ac:dyDescent="0.35">
      <c r="A27" s="17">
        <v>5033</v>
      </c>
      <c r="B27" s="17" t="s">
        <v>61</v>
      </c>
      <c r="C27" s="17">
        <v>0</v>
      </c>
    </row>
    <row r="28" spans="1:6" ht="15" thickBot="1" x14ac:dyDescent="0.4"/>
    <row r="29" spans="1:6" x14ac:dyDescent="0.35">
      <c r="A29" s="42" t="s">
        <v>127</v>
      </c>
      <c r="B29" s="42" t="s">
        <v>129</v>
      </c>
      <c r="C29" s="42" t="s">
        <v>130</v>
      </c>
    </row>
    <row r="30" spans="1:6" x14ac:dyDescent="0.35">
      <c r="A30" s="39">
        <v>2</v>
      </c>
      <c r="B30" s="40">
        <v>13</v>
      </c>
      <c r="C30" s="44">
        <v>0.56521739130434778</v>
      </c>
      <c r="D30" s="9"/>
      <c r="F30" s="43"/>
    </row>
    <row r="31" spans="1:6" x14ac:dyDescent="0.35">
      <c r="A31" s="39">
        <v>4</v>
      </c>
      <c r="B31" s="40">
        <v>3</v>
      </c>
      <c r="C31" s="44">
        <v>0.69565217391304346</v>
      </c>
      <c r="D31" s="9"/>
      <c r="F31" s="43"/>
    </row>
    <row r="32" spans="1:6" x14ac:dyDescent="0.35">
      <c r="A32" s="39">
        <v>6</v>
      </c>
      <c r="B32" s="40">
        <v>3</v>
      </c>
      <c r="C32" s="44">
        <v>0.82608695652173914</v>
      </c>
      <c r="D32" s="9"/>
      <c r="F32" s="43"/>
    </row>
    <row r="33" spans="1:6" x14ac:dyDescent="0.35">
      <c r="A33" s="39">
        <v>8</v>
      </c>
      <c r="B33" s="40">
        <v>2</v>
      </c>
      <c r="C33" s="44">
        <v>0.91304347826086951</v>
      </c>
      <c r="D33" s="9"/>
      <c r="F33" s="43"/>
    </row>
    <row r="34" spans="1:6" ht="15" thickBot="1" x14ac:dyDescent="0.4">
      <c r="A34" s="41" t="s">
        <v>128</v>
      </c>
      <c r="B34" s="41">
        <v>2</v>
      </c>
      <c r="C34" s="45">
        <v>1</v>
      </c>
      <c r="D34" s="9"/>
      <c r="F34" s="43"/>
    </row>
  </sheetData>
  <sortState ref="A30:A33">
    <sortCondition ref="A30"/>
  </sortState>
  <mergeCells count="3">
    <mergeCell ref="A3:C3"/>
    <mergeCell ref="A1:C1"/>
    <mergeCell ref="G3:J3"/>
  </mergeCells>
  <dataValidations count="1">
    <dataValidation allowBlank="1" error="pavI8MeUFtEyxX2I4tkye0cbe989-179c-460f-8e9e-f0ce4ca56839" sqref="A1:J27"/>
  </dataValidations>
  <pageMargins left="0.7" right="0.7" top="0.75" bottom="0.75" header="0.3" footer="0.3"/>
  <pageSetup orientation="portrait" r:id="rId1"/>
  <drawing r:id="rId2"/>
  <tableParts count="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topLeftCell="A8" workbookViewId="0">
      <selection activeCell="D10" sqref="D10"/>
    </sheetView>
  </sheetViews>
  <sheetFormatPr defaultRowHeight="14.5" x14ac:dyDescent="0.35"/>
  <cols>
    <col min="1" max="1" width="14.5" bestFit="1" customWidth="1"/>
    <col min="2" max="2" width="14.75" bestFit="1" customWidth="1"/>
    <col min="3" max="3" width="7.75" customWidth="1"/>
    <col min="4" max="4" width="14.75" customWidth="1"/>
    <col min="5" max="5" width="14.33203125" bestFit="1" customWidth="1"/>
  </cols>
  <sheetData>
    <row r="1" spans="1:5" x14ac:dyDescent="0.35">
      <c r="A1" s="52"/>
      <c r="B1" s="52"/>
      <c r="C1" s="52"/>
      <c r="D1" s="52"/>
    </row>
    <row r="2" spans="1:5" ht="41.25" customHeight="1" x14ac:dyDescent="0.35">
      <c r="A2" s="52"/>
      <c r="B2" s="52"/>
      <c r="C2" s="52"/>
      <c r="D2" s="52"/>
    </row>
    <row r="3" spans="1:5" x14ac:dyDescent="0.35">
      <c r="A3" s="35" t="s">
        <v>22</v>
      </c>
      <c r="B3" s="11" t="s">
        <v>21</v>
      </c>
      <c r="C3" s="11" t="s">
        <v>99</v>
      </c>
      <c r="D3" s="37" t="s">
        <v>112</v>
      </c>
      <c r="E3" s="37" t="s">
        <v>111</v>
      </c>
    </row>
    <row r="4" spans="1:5" x14ac:dyDescent="0.35">
      <c r="A4" t="s">
        <v>28</v>
      </c>
      <c r="B4" t="s">
        <v>33</v>
      </c>
      <c r="C4" t="s">
        <v>101</v>
      </c>
      <c r="D4" s="30">
        <v>60</v>
      </c>
      <c r="E4" s="9">
        <v>1</v>
      </c>
    </row>
    <row r="5" spans="1:5" x14ac:dyDescent="0.35">
      <c r="B5" t="s">
        <v>131</v>
      </c>
      <c r="D5" s="30">
        <v>60</v>
      </c>
      <c r="E5" s="9">
        <v>1</v>
      </c>
    </row>
    <row r="6" spans="1:5" x14ac:dyDescent="0.35">
      <c r="B6" t="s">
        <v>43</v>
      </c>
      <c r="C6" t="s">
        <v>101</v>
      </c>
      <c r="D6" s="30">
        <v>120</v>
      </c>
      <c r="E6" s="9">
        <v>1</v>
      </c>
    </row>
    <row r="7" spans="1:5" x14ac:dyDescent="0.35">
      <c r="C7" t="s">
        <v>103</v>
      </c>
      <c r="D7" s="30">
        <v>120</v>
      </c>
      <c r="E7" s="9">
        <v>1</v>
      </c>
    </row>
    <row r="8" spans="1:5" x14ac:dyDescent="0.35">
      <c r="B8" t="s">
        <v>132</v>
      </c>
      <c r="D8" s="30">
        <v>240</v>
      </c>
      <c r="E8" s="9">
        <v>2</v>
      </c>
    </row>
    <row r="9" spans="1:5" x14ac:dyDescent="0.35">
      <c r="A9" t="s">
        <v>117</v>
      </c>
      <c r="D9" s="30">
        <v>300</v>
      </c>
      <c r="E9" s="9">
        <v>3</v>
      </c>
    </row>
    <row r="10" spans="1:5" x14ac:dyDescent="0.35">
      <c r="A10" t="s">
        <v>27</v>
      </c>
      <c r="B10" t="s">
        <v>34</v>
      </c>
      <c r="C10" t="s">
        <v>101</v>
      </c>
      <c r="D10" s="30">
        <v>80</v>
      </c>
      <c r="E10" s="9">
        <v>1</v>
      </c>
    </row>
    <row r="11" spans="1:5" x14ac:dyDescent="0.35">
      <c r="C11" t="s">
        <v>104</v>
      </c>
      <c r="D11" s="30">
        <v>80</v>
      </c>
      <c r="E11" s="9">
        <v>1</v>
      </c>
    </row>
    <row r="12" spans="1:5" x14ac:dyDescent="0.35">
      <c r="B12" t="s">
        <v>133</v>
      </c>
      <c r="D12" s="30">
        <v>160</v>
      </c>
      <c r="E12" s="9">
        <v>2</v>
      </c>
    </row>
    <row r="13" spans="1:5" x14ac:dyDescent="0.35">
      <c r="B13" t="s">
        <v>35</v>
      </c>
      <c r="C13" t="s">
        <v>102</v>
      </c>
      <c r="D13" s="30">
        <v>120</v>
      </c>
      <c r="E13" s="9">
        <v>1</v>
      </c>
    </row>
    <row r="14" spans="1:5" x14ac:dyDescent="0.35">
      <c r="C14" t="s">
        <v>105</v>
      </c>
      <c r="D14" s="30">
        <v>360</v>
      </c>
      <c r="E14" s="9">
        <v>3</v>
      </c>
    </row>
    <row r="15" spans="1:5" x14ac:dyDescent="0.35">
      <c r="C15" t="s">
        <v>104</v>
      </c>
      <c r="D15" s="30">
        <v>120</v>
      </c>
      <c r="E15" s="9">
        <v>1</v>
      </c>
    </row>
    <row r="16" spans="1:5" x14ac:dyDescent="0.35">
      <c r="B16" t="s">
        <v>134</v>
      </c>
      <c r="D16" s="30">
        <v>600</v>
      </c>
      <c r="E16" s="9">
        <v>5</v>
      </c>
    </row>
    <row r="17" spans="1:5" x14ac:dyDescent="0.35">
      <c r="B17" t="s">
        <v>36</v>
      </c>
      <c r="C17" t="s">
        <v>102</v>
      </c>
      <c r="D17" s="30">
        <v>240</v>
      </c>
      <c r="E17" s="9">
        <v>1</v>
      </c>
    </row>
    <row r="18" spans="1:5" x14ac:dyDescent="0.35">
      <c r="C18" t="s">
        <v>103</v>
      </c>
      <c r="D18" s="30">
        <v>720</v>
      </c>
      <c r="E18" s="9">
        <v>3</v>
      </c>
    </row>
    <row r="19" spans="1:5" x14ac:dyDescent="0.35">
      <c r="B19" t="s">
        <v>135</v>
      </c>
      <c r="D19" s="30">
        <v>960</v>
      </c>
      <c r="E19" s="9">
        <v>4</v>
      </c>
    </row>
    <row r="20" spans="1:5" x14ac:dyDescent="0.35">
      <c r="A20" t="s">
        <v>118</v>
      </c>
      <c r="D20" s="30">
        <v>1720</v>
      </c>
      <c r="E20" s="9">
        <v>11</v>
      </c>
    </row>
    <row r="21" spans="1:5" x14ac:dyDescent="0.35">
      <c r="A21" t="s">
        <v>31</v>
      </c>
      <c r="B21" t="s">
        <v>37</v>
      </c>
      <c r="C21" t="s">
        <v>102</v>
      </c>
      <c r="D21" s="30">
        <v>60</v>
      </c>
      <c r="E21" s="9">
        <v>1</v>
      </c>
    </row>
    <row r="22" spans="1:5" x14ac:dyDescent="0.35">
      <c r="B22" t="s">
        <v>136</v>
      </c>
      <c r="D22" s="30">
        <v>60</v>
      </c>
      <c r="E22" s="9">
        <v>1</v>
      </c>
    </row>
    <row r="23" spans="1:5" x14ac:dyDescent="0.35">
      <c r="B23" t="s">
        <v>38</v>
      </c>
      <c r="C23" t="s">
        <v>104</v>
      </c>
      <c r="D23" s="30">
        <v>120</v>
      </c>
      <c r="E23" s="9">
        <v>1</v>
      </c>
    </row>
    <row r="24" spans="1:5" x14ac:dyDescent="0.35">
      <c r="B24" t="s">
        <v>137</v>
      </c>
      <c r="D24" s="30">
        <v>120</v>
      </c>
      <c r="E24" s="9">
        <v>1</v>
      </c>
    </row>
    <row r="25" spans="1:5" x14ac:dyDescent="0.35">
      <c r="A25" t="s">
        <v>119</v>
      </c>
      <c r="D25" s="30">
        <v>180</v>
      </c>
      <c r="E25" s="9">
        <v>2</v>
      </c>
    </row>
    <row r="26" spans="1:5" x14ac:dyDescent="0.35">
      <c r="A26" t="s">
        <v>30</v>
      </c>
      <c r="B26" t="s">
        <v>39</v>
      </c>
      <c r="C26" t="s">
        <v>101</v>
      </c>
      <c r="D26" s="30">
        <v>45</v>
      </c>
      <c r="E26" s="9">
        <v>1</v>
      </c>
    </row>
    <row r="27" spans="1:5" x14ac:dyDescent="0.35">
      <c r="C27" t="s">
        <v>105</v>
      </c>
      <c r="D27" s="30">
        <v>45</v>
      </c>
      <c r="E27" s="9">
        <v>1</v>
      </c>
    </row>
    <row r="28" spans="1:5" x14ac:dyDescent="0.35">
      <c r="B28" t="s">
        <v>138</v>
      </c>
      <c r="D28" s="30">
        <v>90</v>
      </c>
      <c r="E28" s="9">
        <v>2</v>
      </c>
    </row>
    <row r="29" spans="1:5" x14ac:dyDescent="0.35">
      <c r="A29" t="s">
        <v>120</v>
      </c>
      <c r="D29" s="30">
        <v>90</v>
      </c>
      <c r="E29" s="9">
        <v>2</v>
      </c>
    </row>
    <row r="30" spans="1:5" x14ac:dyDescent="0.35">
      <c r="A30" t="s">
        <v>29</v>
      </c>
      <c r="B30" t="s">
        <v>40</v>
      </c>
      <c r="C30" t="s">
        <v>103</v>
      </c>
      <c r="D30" s="30">
        <v>65</v>
      </c>
      <c r="E30" s="9">
        <v>1</v>
      </c>
    </row>
    <row r="31" spans="1:5" x14ac:dyDescent="0.35">
      <c r="B31" t="s">
        <v>139</v>
      </c>
      <c r="D31" s="30">
        <v>65</v>
      </c>
      <c r="E31" s="9">
        <v>1</v>
      </c>
    </row>
    <row r="32" spans="1:5" x14ac:dyDescent="0.35">
      <c r="B32" t="s">
        <v>41</v>
      </c>
      <c r="C32" t="s">
        <v>101</v>
      </c>
      <c r="D32" s="30">
        <v>390</v>
      </c>
      <c r="E32" s="9">
        <v>3</v>
      </c>
    </row>
    <row r="33" spans="1:5" x14ac:dyDescent="0.35">
      <c r="C33" t="s">
        <v>102</v>
      </c>
      <c r="D33" s="30">
        <v>130</v>
      </c>
      <c r="E33" s="9">
        <v>1</v>
      </c>
    </row>
    <row r="34" spans="1:5" x14ac:dyDescent="0.35">
      <c r="C34" t="s">
        <v>105</v>
      </c>
      <c r="D34" s="30">
        <v>130</v>
      </c>
      <c r="E34" s="9">
        <v>1</v>
      </c>
    </row>
    <row r="35" spans="1:5" x14ac:dyDescent="0.35">
      <c r="C35" t="s">
        <v>103</v>
      </c>
      <c r="D35" s="30">
        <v>130</v>
      </c>
      <c r="E35" s="9">
        <v>1</v>
      </c>
    </row>
    <row r="36" spans="1:5" x14ac:dyDescent="0.35">
      <c r="B36" t="s">
        <v>140</v>
      </c>
      <c r="D36" s="30">
        <v>780</v>
      </c>
      <c r="E36" s="9">
        <v>6</v>
      </c>
    </row>
    <row r="37" spans="1:5" x14ac:dyDescent="0.35">
      <c r="B37" t="s">
        <v>42</v>
      </c>
      <c r="C37" t="s">
        <v>104</v>
      </c>
      <c r="D37" s="30">
        <v>325</v>
      </c>
      <c r="E37" s="9">
        <v>1</v>
      </c>
    </row>
    <row r="38" spans="1:5" x14ac:dyDescent="0.35">
      <c r="C38" t="s">
        <v>103</v>
      </c>
      <c r="D38" s="30">
        <v>325</v>
      </c>
      <c r="E38" s="9">
        <v>1</v>
      </c>
    </row>
    <row r="39" spans="1:5" x14ac:dyDescent="0.35">
      <c r="B39" t="s">
        <v>141</v>
      </c>
      <c r="D39" s="30">
        <v>650</v>
      </c>
      <c r="E39" s="9">
        <v>2</v>
      </c>
    </row>
    <row r="40" spans="1:5" x14ac:dyDescent="0.35">
      <c r="A40" t="s">
        <v>121</v>
      </c>
      <c r="D40" s="30">
        <v>1495</v>
      </c>
      <c r="E40" s="9">
        <v>9</v>
      </c>
    </row>
    <row r="41" spans="1:5" x14ac:dyDescent="0.35">
      <c r="A41" t="s">
        <v>4</v>
      </c>
      <c r="D41" s="30">
        <v>3785</v>
      </c>
      <c r="E41" s="9">
        <v>27</v>
      </c>
    </row>
  </sheetData>
  <mergeCells count="1">
    <mergeCell ref="A1:D2"/>
  </mergeCells>
  <dataValidations count="1">
    <dataValidation allowBlank="1" error="pavI8MeUFtEyxX2I4tkye0cbe989-179c-460f-8e9e-f0ce4ca56839" sqref="A1:C2 D1:D2"/>
  </dataValidations>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sheetViews>
  <sheetFormatPr defaultRowHeight="14.5" x14ac:dyDescent="0.35"/>
  <sheetData>
    <row r="1" spans="1:4" x14ac:dyDescent="0.35">
      <c r="A1" s="11" t="s">
        <v>18</v>
      </c>
      <c r="B1" t="s">
        <v>113</v>
      </c>
      <c r="C1" t="s">
        <v>114</v>
      </c>
      <c r="D1" t="s">
        <v>142</v>
      </c>
    </row>
    <row r="2" spans="1:4" x14ac:dyDescent="0.35">
      <c r="A2" s="10" t="s">
        <v>28</v>
      </c>
      <c r="B2" s="30">
        <v>20280</v>
      </c>
      <c r="C2" s="30">
        <v>20430</v>
      </c>
      <c r="D2" s="30">
        <v>150</v>
      </c>
    </row>
    <row r="3" spans="1:4" x14ac:dyDescent="0.35">
      <c r="A3" s="10" t="s">
        <v>27</v>
      </c>
      <c r="B3" s="30">
        <v>29250</v>
      </c>
      <c r="C3" s="30">
        <v>31280</v>
      </c>
      <c r="D3" s="30">
        <v>2030</v>
      </c>
    </row>
    <row r="4" spans="1:4" x14ac:dyDescent="0.35">
      <c r="A4" s="10" t="s">
        <v>31</v>
      </c>
      <c r="B4" s="30">
        <v>5700</v>
      </c>
      <c r="C4" s="30">
        <v>5400</v>
      </c>
      <c r="D4" s="30">
        <v>-300</v>
      </c>
    </row>
    <row r="5" spans="1:4" x14ac:dyDescent="0.35">
      <c r="A5" s="10" t="s">
        <v>30</v>
      </c>
      <c r="B5" s="30">
        <v>3735</v>
      </c>
      <c r="C5" s="30">
        <v>2610</v>
      </c>
      <c r="D5" s="30">
        <v>-1125</v>
      </c>
    </row>
    <row r="6" spans="1:4" x14ac:dyDescent="0.35">
      <c r="A6" s="10" t="s">
        <v>29</v>
      </c>
      <c r="B6" s="30">
        <v>26455</v>
      </c>
      <c r="C6" s="30">
        <v>25935</v>
      </c>
      <c r="D6" s="30">
        <v>-520</v>
      </c>
    </row>
    <row r="7" spans="1:4" x14ac:dyDescent="0.35">
      <c r="A7" s="10" t="s">
        <v>4</v>
      </c>
      <c r="B7" s="30">
        <v>85420</v>
      </c>
      <c r="C7" s="30">
        <v>85655</v>
      </c>
      <c r="D7" s="30">
        <v>235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topLeftCell="A8" workbookViewId="0">
      <selection activeCell="L29" sqref="L29"/>
    </sheetView>
  </sheetViews>
  <sheetFormatPr defaultRowHeight="14.5" x14ac:dyDescent="0.35"/>
  <cols>
    <col min="1" max="1" width="15.75" bestFit="1" customWidth="1"/>
    <col min="2" max="2" width="15.83203125" bestFit="1" customWidth="1"/>
    <col min="3" max="3" width="9.58203125" customWidth="1"/>
    <col min="4" max="4" width="11.33203125" customWidth="1"/>
    <col min="5" max="5" width="6.33203125" customWidth="1"/>
    <col min="6" max="6" width="9.58203125" bestFit="1" customWidth="1"/>
    <col min="7" max="7" width="11.33203125" bestFit="1" customWidth="1"/>
    <col min="8" max="9" width="5.58203125" bestFit="1" customWidth="1"/>
    <col min="10" max="10" width="11.83203125" bestFit="1" customWidth="1"/>
    <col min="11" max="11" width="14.5" bestFit="1" customWidth="1"/>
    <col min="12" max="12" width="5.58203125" bestFit="1" customWidth="1"/>
    <col min="13" max="13" width="17.58203125" bestFit="1" customWidth="1"/>
    <col min="14" max="14" width="8.5" bestFit="1" customWidth="1"/>
    <col min="15" max="15" width="4.5" bestFit="1" customWidth="1"/>
    <col min="16" max="16" width="11.33203125" bestFit="1" customWidth="1"/>
    <col min="17" max="17" width="11.75" bestFit="1" customWidth="1"/>
    <col min="18" max="21" width="5.58203125" bestFit="1" customWidth="1"/>
    <col min="22" max="22" width="14.75" bestFit="1" customWidth="1"/>
    <col min="23" max="23" width="11.33203125" bestFit="1" customWidth="1"/>
  </cols>
  <sheetData>
    <row r="1" spans="1:4" x14ac:dyDescent="0.35">
      <c r="A1" s="11" t="s">
        <v>110</v>
      </c>
      <c r="B1" s="11" t="s">
        <v>17</v>
      </c>
    </row>
    <row r="2" spans="1:4" x14ac:dyDescent="0.35">
      <c r="A2" s="11" t="s">
        <v>18</v>
      </c>
      <c r="B2" t="s">
        <v>27</v>
      </c>
      <c r="C2" t="s">
        <v>29</v>
      </c>
      <c r="D2" t="s">
        <v>4</v>
      </c>
    </row>
    <row r="3" spans="1:4" x14ac:dyDescent="0.35">
      <c r="A3" s="10" t="s">
        <v>108</v>
      </c>
      <c r="B3" s="30">
        <v>750</v>
      </c>
      <c r="C3" s="30">
        <v>130</v>
      </c>
      <c r="D3" s="30">
        <v>880</v>
      </c>
    </row>
    <row r="4" spans="1:4" x14ac:dyDescent="0.35">
      <c r="A4" s="10" t="s">
        <v>106</v>
      </c>
      <c r="B4" s="30">
        <v>1150</v>
      </c>
      <c r="C4" s="30">
        <v>1235</v>
      </c>
      <c r="D4" s="30">
        <v>2385</v>
      </c>
    </row>
    <row r="5" spans="1:4" x14ac:dyDescent="0.35">
      <c r="A5" s="10" t="s">
        <v>107</v>
      </c>
      <c r="B5" s="30">
        <v>250</v>
      </c>
      <c r="C5" s="30">
        <v>130</v>
      </c>
      <c r="D5" s="30">
        <v>380</v>
      </c>
    </row>
    <row r="6" spans="1:4" x14ac:dyDescent="0.35">
      <c r="A6" s="10" t="s">
        <v>4</v>
      </c>
      <c r="B6" s="30">
        <v>2150</v>
      </c>
      <c r="C6" s="30">
        <v>1495</v>
      </c>
      <c r="D6" s="30">
        <v>3645</v>
      </c>
    </row>
  </sheetData>
  <dataValidations count="1">
    <dataValidation allowBlank="1" error="pavI8MeUFtEyxX2I4tkye0cbe989-179c-460f-8e9e-f0ce4ca56839" sqref="H1:W7 A7:G7"/>
  </dataValidations>
  <pageMargins left="0.7" right="0.7" top="0.75" bottom="0.75" header="0.3" footer="0.3"/>
  <drawing r:id="rId2"/>
  <extLst>
    <ext xmlns:x14="http://schemas.microsoft.com/office/spreadsheetml/2009/9/main" uri="{A8765BA9-456A-4dab-B4F3-ACF838C121DE}">
      <x14:slicerList>
        <x14:slicer r:id="rId3"/>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GradingEngineProps xmlns="http://tempuri.org/temp">
  <UserID>{e0cbe989-179c-460f-8e9e-f0ce4ca56839}</UserID>
  <AssignmentID>{e0cbe989-179c-460f-8e9e-f0ce4ca56839}</AssignmentID>
</GradingEngineProps>
</file>

<file path=customXml/itemProps1.xml><?xml version="1.0" encoding="utf-8"?>
<ds:datastoreItem xmlns:ds="http://schemas.openxmlformats.org/officeDocument/2006/customXml" ds:itemID="{048ADE60-516F-4D53-892C-B09CD21D67ED}">
  <ds:schemaRefs>
    <ds:schemaRef ds:uri="http://tempuri.org/tem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Documentation</vt:lpstr>
      <vt:lpstr>Plans</vt:lpstr>
      <vt:lpstr>Customers</vt:lpstr>
      <vt:lpstr>Payment by State Pivot</vt:lpstr>
      <vt:lpstr>Customers Pivot</vt:lpstr>
      <vt:lpstr>Orders</vt:lpstr>
      <vt:lpstr>Customers by Plan</vt:lpstr>
      <vt:lpstr>Sales Pivot</vt:lpstr>
      <vt:lpstr>Location Pivot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Your Name</dc:creator>
  <cp:keywords>© 2020 Cengage Learning.</cp:keywords>
  <cp:lastModifiedBy>HP</cp:lastModifiedBy>
  <dcterms:created xsi:type="dcterms:W3CDTF">2016-12-17T00:32:47Z</dcterms:created>
  <dcterms:modified xsi:type="dcterms:W3CDTF">2020-11-08T18:03:58Z</dcterms:modified>
</cp:coreProperties>
</file>